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показатели" sheetId="1" r:id="rId1"/>
    <sheet name="план" sheetId="2" r:id="rId2"/>
    <sheet name="сведения" sheetId="3" r:id="rId3"/>
  </sheets>
  <definedNames>
    <definedName name="_xlnm.Print_Area" localSheetId="1">'план'!$A$1:$D$59</definedName>
    <definedName name="_xlnm.Print_Area" localSheetId="0">'показатели'!$A$1:$K$114</definedName>
    <definedName name="_xlnm.Print_Area" localSheetId="2">'сведения'!$A$1:$G$22</definedName>
  </definedNames>
  <calcPr fullCalcOnLoad="1" refMode="R1C1"/>
</workbook>
</file>

<file path=xl/sharedStrings.xml><?xml version="1.0" encoding="utf-8"?>
<sst xmlns="http://schemas.openxmlformats.org/spreadsheetml/2006/main" count="341" uniqueCount="213">
  <si>
    <t>III. Показатели по поступлениям и выплатам учреждения</t>
  </si>
  <si>
    <t>№ п\п</t>
  </si>
  <si>
    <t>Наименование показателя</t>
  </si>
  <si>
    <t xml:space="preserve">Код по бюджетной классификации </t>
  </si>
  <si>
    <t>Очередной финансовый год</t>
  </si>
  <si>
    <t>Первый год планового периода</t>
  </si>
  <si>
    <t>Второй год планового периода</t>
  </si>
  <si>
    <t>I</t>
  </si>
  <si>
    <t>кв.</t>
  </si>
  <si>
    <t>II</t>
  </si>
  <si>
    <t>III</t>
  </si>
  <si>
    <t>IV</t>
  </si>
  <si>
    <t xml:space="preserve">Всего </t>
  </si>
  <si>
    <t>1.</t>
  </si>
  <si>
    <t>Остаток средств на начало планируемого года</t>
  </si>
  <si>
    <t>Х</t>
  </si>
  <si>
    <t>2.</t>
  </si>
  <si>
    <t>Поступления, всего:</t>
  </si>
  <si>
    <t>в том числе:</t>
  </si>
  <si>
    <t>2.1.</t>
  </si>
  <si>
    <t>Субсидии на выполнении муниципального задания, в том числе:</t>
  </si>
  <si>
    <t>2.1.1.</t>
  </si>
  <si>
    <t>на оказание    муниципальных услуг</t>
  </si>
  <si>
    <t>2.1.2.</t>
  </si>
  <si>
    <t xml:space="preserve"> на содержание имущества</t>
  </si>
  <si>
    <t>2.2.</t>
  </si>
  <si>
    <t>Субсидии на иные цели</t>
  </si>
  <si>
    <t>2.3.</t>
  </si>
  <si>
    <t>Бюджетные инвестиции</t>
  </si>
  <si>
    <t>2.4.</t>
  </si>
  <si>
    <t>Поступления от оказания  бюджетным  учреждением   услуг, предоставление которых для физических и юридических лиц осуществляется на платной основе, всего</t>
  </si>
  <si>
    <t>2.4.1.</t>
  </si>
  <si>
    <t xml:space="preserve">Услуга № 1 </t>
  </si>
  <si>
    <t>2.4.2.</t>
  </si>
  <si>
    <t>Услуга № 2</t>
  </si>
  <si>
    <t>2.5.</t>
  </si>
  <si>
    <t>Поступления от иной приносящей доход деятельности, всего:</t>
  </si>
  <si>
    <t>2.5.1.</t>
  </si>
  <si>
    <t>от сдачи имущества в аренду</t>
  </si>
  <si>
    <t>2.5.2.</t>
  </si>
  <si>
    <t>Поступления от оказания  бюджетным  учреждением услуг на платной основе от предпринимательской деятельности</t>
  </si>
  <si>
    <t>Иные доходы (безвозмездные поступления)</t>
  </si>
  <si>
    <t>3.</t>
  </si>
  <si>
    <t>Выплаты на выполнение муниципального задания на оказание муниципальных услуг всего: (1)</t>
  </si>
  <si>
    <t>3.1.</t>
  </si>
  <si>
    <t>Оплата труда и начисления на выплаты по оплате труда, всего</t>
  </si>
  <si>
    <t>из них:</t>
  </si>
  <si>
    <t>3.1.1.</t>
  </si>
  <si>
    <t>Заработная плата</t>
  </si>
  <si>
    <t>3.1.2.</t>
  </si>
  <si>
    <t>Прочие выплаты</t>
  </si>
  <si>
    <t>3.1.3.</t>
  </si>
  <si>
    <t>Начисления на выплаты по оплате труда</t>
  </si>
  <si>
    <t>3.2.</t>
  </si>
  <si>
    <t>Оплата работ, услуг, всего</t>
  </si>
  <si>
    <t>3.2.1.</t>
  </si>
  <si>
    <t>Услуги связи</t>
  </si>
  <si>
    <t>3.2.2.</t>
  </si>
  <si>
    <t>Транспортные услуги</t>
  </si>
  <si>
    <t>3.2.3.</t>
  </si>
  <si>
    <t>Коммунальные услуги</t>
  </si>
  <si>
    <t>3.2.4.</t>
  </si>
  <si>
    <t>Арендная плата за пользование имуществом</t>
  </si>
  <si>
    <t>3.2.5.</t>
  </si>
  <si>
    <t>Работы, услуги по содержанию имущества</t>
  </si>
  <si>
    <t>3.2.6.</t>
  </si>
  <si>
    <t>Прочие работы, услуги</t>
  </si>
  <si>
    <t>3.3.</t>
  </si>
  <si>
    <t>Социальное обеспечение, всего</t>
  </si>
  <si>
    <t>3.3.1.</t>
  </si>
  <si>
    <t>Пособия по социальной помощи населению</t>
  </si>
  <si>
    <t>3.3.2.</t>
  </si>
  <si>
    <t>3.4.</t>
  </si>
  <si>
    <t>Прочие расходы</t>
  </si>
  <si>
    <t>3.5.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</si>
  <si>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</si>
  <si>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</si>
  <si>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</si>
  <si>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4.</t>
  </si>
  <si>
    <t>Выплаты на выполнение муниципального задания на содержание имущества всего: (2)</t>
  </si>
  <si>
    <t>4.1.</t>
  </si>
  <si>
    <t>4.2.</t>
  </si>
  <si>
    <t>4.4.</t>
  </si>
  <si>
    <t>4.5.</t>
  </si>
  <si>
    <t>5.</t>
  </si>
  <si>
    <t>Выплаты  на осуществление предпринимательской и иной приносящей доход деятельности, всего (3):</t>
  </si>
  <si>
    <t>5.1.1.</t>
  </si>
  <si>
    <t>5.1.2.</t>
  </si>
  <si>
    <t>5.1.3.</t>
  </si>
  <si>
    <t>5.2.</t>
  </si>
  <si>
    <t>5.2.1.</t>
  </si>
  <si>
    <t>5.2.2.</t>
  </si>
  <si>
    <t>5.2.3.</t>
  </si>
  <si>
    <t>5.2.4.</t>
  </si>
  <si>
    <t>5.2.5.</t>
  </si>
  <si>
    <t>5.2.6.</t>
  </si>
  <si>
    <t>5.3.</t>
  </si>
  <si>
    <t>5.4.</t>
  </si>
  <si>
    <t>5.4.1.</t>
  </si>
  <si>
    <t>5.4.2.</t>
  </si>
  <si>
    <t>6.</t>
  </si>
  <si>
    <t>Объем бюджетных инвестиций, всего (4)</t>
  </si>
  <si>
    <t xml:space="preserve"> </t>
  </si>
  <si>
    <t>7.</t>
  </si>
  <si>
    <t>Объем субсидий на иные цели, всего (5)</t>
  </si>
  <si>
    <t>8.</t>
  </si>
  <si>
    <t>Выплаты  от безвозмездных поступлений, всего</t>
  </si>
  <si>
    <t>Справочно:</t>
  </si>
  <si>
    <t>10.</t>
  </si>
  <si>
    <t>Объем публичных обязательств, всего (7)</t>
  </si>
  <si>
    <t>КОДЫ</t>
  </si>
  <si>
    <t xml:space="preserve">     Форма по </t>
  </si>
  <si>
    <t xml:space="preserve">                            КФД</t>
  </si>
  <si>
    <t xml:space="preserve">                              Дата</t>
  </si>
  <si>
    <t>Наименование</t>
  </si>
  <si>
    <t>муниципального</t>
  </si>
  <si>
    <t>бюджетного</t>
  </si>
  <si>
    <t>по ОКПО</t>
  </si>
  <si>
    <t> 27590410</t>
  </si>
  <si>
    <r>
      <t>ИНН / КПП    6512002178/651201001</t>
    </r>
    <r>
      <rPr>
        <sz val="11"/>
        <color indexed="8"/>
        <rFont val="Times New Roman"/>
        <family val="1"/>
      </rPr>
      <t> </t>
    </r>
  </si>
  <si>
    <t>Единица измерения: руб.</t>
  </si>
  <si>
    <t>по ОКЕИ</t>
  </si>
  <si>
    <r>
      <t>Наименование учредителя</t>
    </r>
    <r>
      <rPr>
        <sz val="11"/>
        <color indexed="8"/>
        <rFont val="Times New Roman"/>
        <family val="1"/>
      </rPr>
      <t xml:space="preserve"> Администрация муниципального образования «Макаровский городской округ» Сахалинской области </t>
    </r>
  </si>
  <si>
    <t>Юридический адрес  муниципального</t>
  </si>
  <si>
    <t>бюджетного учреждения  Сахалинская область, г.Макаров, ул. Школьная 31</t>
  </si>
  <si>
    <t>I.  Сведения о деятельности муниципального бюджетного учреждения</t>
  </si>
  <si>
    <t>II. Показатели финансового состояния учреждения</t>
  </si>
  <si>
    <t>№ п/п</t>
  </si>
  <si>
    <t>Сумма</t>
  </si>
  <si>
    <r>
      <t>Нефинансовые активы, всего</t>
    </r>
    <r>
      <rPr>
        <sz val="12"/>
        <color indexed="8"/>
        <rFont val="Times New Roman"/>
        <family val="1"/>
      </rPr>
      <t>:</t>
    </r>
  </si>
  <si>
    <t>1.1.</t>
  </si>
  <si>
    <t xml:space="preserve"> Общая балансовая стоимость недвижимого муниципального имущества, всего</t>
  </si>
  <si>
    <t xml:space="preserve"> в том числе:</t>
  </si>
  <si>
    <t>1.1.1.</t>
  </si>
  <si>
    <t>Стоимость имущества, закрепленного за муниципальным бюджетным  учреждением на праве оперативного управления</t>
  </si>
  <si>
    <t>1.1.2.</t>
  </si>
  <si>
    <t>Стоимость имущества, приобретенного муниципальным бюджетным  учреждением за счет выделенных собственником имущества учреждения средств</t>
  </si>
  <si>
    <t>1.1.3.</t>
  </si>
  <si>
    <t>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</si>
  <si>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</t>
  </si>
  <si>
    <t>Остаточная стоимость недвижимого муниципального имущества</t>
  </si>
  <si>
    <t>1.2.</t>
  </si>
  <si>
    <t>Общая балансовая стоимость движимого муниципального имущества, всего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</si>
  <si>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</si>
  <si>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</si>
  <si>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</si>
  <si>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</si>
  <si>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</si>
  <si>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доходам, полученным за счет средств бюджета</t>
  </si>
  <si>
    <t>Дебиторская задолженность по выданным авансам, полученным за счет средств бюджета</t>
  </si>
  <si>
    <t>Дебиторская задолженность по выданным авансам за счет доходов, полученных от платной и иной приносящей доход деятельности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</si>
  <si>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</si>
  <si>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</si>
  <si>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</si>
  <si>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</t>
  </si>
  <si>
    <t>IV.Сведения о работниках муниципальных бюджетного учреждения</t>
  </si>
  <si>
    <t>Единица измерения</t>
  </si>
  <si>
    <t>Среднесписочная численность работников</t>
  </si>
  <si>
    <t>человек</t>
  </si>
  <si>
    <t>Средняя заработная плата работников</t>
  </si>
  <si>
    <t>рублей</t>
  </si>
  <si>
    <t>за счет средств бюджета</t>
  </si>
  <si>
    <t>за счет средств внебюджетных источников</t>
  </si>
  <si>
    <t>Руководитель муниципального</t>
  </si>
  <si>
    <t xml:space="preserve">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</si>
  <si>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</t>
  </si>
  <si>
    <t>5.1.</t>
  </si>
  <si>
    <t>2.5.3.</t>
  </si>
  <si>
    <t>Деятельность Школы искусств  направлена на:</t>
  </si>
  <si>
    <t xml:space="preserve">    достижение обучающимися соответствующего образовательного уровня;</t>
  </si>
  <si>
    <t xml:space="preserve">    адаптацию обучающихся к  жизни в обществе; </t>
  </si>
  <si>
    <t xml:space="preserve">    целенаправленное  обучение детей и подростков  различным видам искусства;</t>
  </si>
  <si>
    <t xml:space="preserve">    создания благоприятных условий для разностороннего развития личности;</t>
  </si>
  <si>
    <t xml:space="preserve">    возможность удовлетворения потребности обучающихся в самообразовании;</t>
  </si>
  <si>
    <t xml:space="preserve">    формирование общей культуры обучающихся на основе усвоения обязательного                  минимума содержания образовательных программ;</t>
  </si>
  <si>
    <t xml:space="preserve">    создание основы для осознаного выбора и последующего освоения профессиональных образовательных программ выпусниками Школы искусств в том числе подготовки наиболее одаренных учащихся к поступлению в учреждения среднего и высшего профессионального образования в сфере  культуры и искусства.</t>
  </si>
  <si>
    <t xml:space="preserve">    Содержание образования в Школе искусств определяется образовательными программами, разработанными и реализуемыми Школой искусств самостоятельно в соответствии с примерными рекомендациями  к программам по предметам, подготовленными государственными органами Упраления культуры. </t>
  </si>
  <si>
    <t>План финансово - хозяйственной деятельности</t>
  </si>
  <si>
    <t>3.5.1</t>
  </si>
  <si>
    <t xml:space="preserve">            ________________</t>
  </si>
  <si>
    <t xml:space="preserve">Исполнитель                                                                                                                                    </t>
  </si>
  <si>
    <t>(уполномоченное  лицо)                                                   (подпись)                (расшифровка подписи)</t>
  </si>
  <si>
    <t xml:space="preserve">                                                                                             (подпись)                (расшифровка подписи)</t>
  </si>
  <si>
    <t>тел. 50023                                                                         (подпись)                (расшифровка подписи)</t>
  </si>
  <si>
    <t>Работы, услуги по содержанию имущества (кап.ремонт)0702.700.6124</t>
  </si>
  <si>
    <t>Транспортные услуги 0702.8.7950015</t>
  </si>
  <si>
    <t>3.5.2</t>
  </si>
  <si>
    <t>4.3</t>
  </si>
  <si>
    <t>Заработная плата  (1180)</t>
  </si>
  <si>
    <t>Начисления на выплаты по оплате труда (1180)</t>
  </si>
  <si>
    <t>Заместитель директора МКУ ЦБМУ</t>
  </si>
  <si>
    <t>Н.С.Сон</t>
  </si>
  <si>
    <t>Прочие расходы 07021420000990</t>
  </si>
  <si>
    <t>Прочие расходы 07021900000990</t>
  </si>
  <si>
    <t xml:space="preserve">учреждения  Муниципальное бюджетное  учреждение дополнительного образования «Детская школа искусств»                      </t>
  </si>
  <si>
    <t xml:space="preserve">             Школа искусств- муниципальное бюджетное учреждение дополнительного образования . </t>
  </si>
  <si>
    <t>Вид</t>
  </si>
  <si>
    <t>расхода</t>
  </si>
  <si>
    <t>244</t>
  </si>
  <si>
    <t xml:space="preserve">Увеличение стоимости материальных запасов </t>
  </si>
  <si>
    <t>111</t>
  </si>
  <si>
    <t>112</t>
  </si>
  <si>
    <t>119</t>
  </si>
  <si>
    <t>851</t>
  </si>
  <si>
    <t>853</t>
  </si>
  <si>
    <t>Прочие выплаты (проезд в отпуск)</t>
  </si>
  <si>
    <t>Проект</t>
  </si>
  <si>
    <t>Я.А.Филина</t>
  </si>
  <si>
    <t>на 2018-2020 гг</t>
  </si>
  <si>
    <t>01 января 2018 года</t>
  </si>
  <si>
    <t>«10  » октября   2017 г.</t>
  </si>
  <si>
    <t>бюджетного учреждения                                            ____________                 М.О.Усова</t>
  </si>
  <si>
    <t>113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</si>
</sst>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vertical="top"/>
    </xf>
    <xf numFmtId="16" fontId="2" fillId="0" borderId="12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9" fillId="0" borderId="13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14" fontId="9" fillId="0" borderId="18" xfId="0" applyNumberFormat="1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top"/>
    </xf>
    <xf numFmtId="14" fontId="9" fillId="0" borderId="0" xfId="0" applyNumberFormat="1" applyFont="1" applyBorder="1" applyAlignment="1">
      <alignment vertical="top"/>
    </xf>
    <xf numFmtId="14" fontId="9" fillId="0" borderId="19" xfId="0" applyNumberFormat="1" applyFont="1" applyBorder="1" applyAlignment="1">
      <alignment horizontal="right" vertical="top" wrapText="1"/>
    </xf>
    <xf numFmtId="0" fontId="9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3" fillId="0" borderId="11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21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2" fontId="2" fillId="0" borderId="21" xfId="0" applyNumberFormat="1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/>
    </xf>
    <xf numFmtId="0" fontId="1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A65">
      <selection activeCell="L112" sqref="L112"/>
    </sheetView>
  </sheetViews>
  <sheetFormatPr defaultColWidth="9.140625" defaultRowHeight="15"/>
  <cols>
    <col min="1" max="1" width="7.421875" style="0" customWidth="1"/>
    <col min="2" max="2" width="41.8515625" style="0" customWidth="1"/>
    <col min="3" max="3" width="7.140625" style="0" customWidth="1"/>
    <col min="5" max="5" width="14.28125" style="0" customWidth="1"/>
    <col min="6" max="6" width="13.7109375" style="0" customWidth="1"/>
    <col min="7" max="7" width="12.8515625" style="0" customWidth="1"/>
    <col min="8" max="8" width="13.140625" style="0" customWidth="1"/>
    <col min="9" max="9" width="15.140625" style="0" customWidth="1"/>
    <col min="10" max="10" width="14.7109375" style="0" customWidth="1"/>
    <col min="11" max="11" width="13.140625" style="0" customWidth="1"/>
    <col min="13" max="13" width="9.57421875" style="0" bestFit="1" customWidth="1"/>
  </cols>
  <sheetData>
    <row r="1" spans="1:11" ht="16.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ht="16.5" thickBot="1">
      <c r="A2" s="3"/>
    </row>
    <row r="3" spans="1:11" ht="62.25" customHeight="1" thickBot="1">
      <c r="A3" s="89" t="s">
        <v>1</v>
      </c>
      <c r="B3" s="89" t="s">
        <v>2</v>
      </c>
      <c r="C3" s="70" t="s">
        <v>196</v>
      </c>
      <c r="D3" s="89" t="s">
        <v>3</v>
      </c>
      <c r="E3" s="92" t="s">
        <v>4</v>
      </c>
      <c r="F3" s="93"/>
      <c r="G3" s="93"/>
      <c r="H3" s="93"/>
      <c r="I3" s="94"/>
      <c r="J3" s="89" t="s">
        <v>5</v>
      </c>
      <c r="K3" s="89" t="s">
        <v>6</v>
      </c>
    </row>
    <row r="4" spans="1:11" ht="31.5">
      <c r="A4" s="90"/>
      <c r="B4" s="90"/>
      <c r="C4" s="71" t="s">
        <v>197</v>
      </c>
      <c r="D4" s="90"/>
      <c r="E4" s="4" t="s">
        <v>7</v>
      </c>
      <c r="F4" s="4" t="s">
        <v>9</v>
      </c>
      <c r="G4" s="4" t="s">
        <v>10</v>
      </c>
      <c r="H4" s="4" t="s">
        <v>11</v>
      </c>
      <c r="I4" s="89" t="s">
        <v>12</v>
      </c>
      <c r="J4" s="90"/>
      <c r="K4" s="90"/>
    </row>
    <row r="5" spans="1:11" ht="16.5" thickBot="1">
      <c r="A5" s="91"/>
      <c r="B5" s="91"/>
      <c r="C5" s="72"/>
      <c r="D5" s="91"/>
      <c r="E5" s="5" t="s">
        <v>8</v>
      </c>
      <c r="F5" s="5" t="s">
        <v>8</v>
      </c>
      <c r="G5" s="5" t="s">
        <v>8</v>
      </c>
      <c r="H5" s="5" t="s">
        <v>8</v>
      </c>
      <c r="I5" s="91"/>
      <c r="J5" s="91"/>
      <c r="K5" s="91"/>
    </row>
    <row r="6" spans="1:11" ht="33" customHeight="1">
      <c r="A6" s="97" t="s">
        <v>13</v>
      </c>
      <c r="B6" s="99" t="s">
        <v>14</v>
      </c>
      <c r="C6" s="73"/>
      <c r="D6" s="95" t="s">
        <v>15</v>
      </c>
      <c r="E6" s="87"/>
      <c r="F6" s="87"/>
      <c r="G6" s="87"/>
      <c r="H6" s="87"/>
      <c r="I6" s="87"/>
      <c r="J6" s="87"/>
      <c r="K6" s="87"/>
    </row>
    <row r="7" spans="1:11" ht="15.75" customHeight="1" hidden="1" thickBot="1">
      <c r="A7" s="98"/>
      <c r="B7" s="100"/>
      <c r="C7" s="74"/>
      <c r="D7" s="96"/>
      <c r="E7" s="88"/>
      <c r="F7" s="88"/>
      <c r="G7" s="88"/>
      <c r="H7" s="88"/>
      <c r="I7" s="88"/>
      <c r="J7" s="88"/>
      <c r="K7" s="88"/>
    </row>
    <row r="8" spans="1:11" ht="16.5" thickBot="1">
      <c r="A8" s="6" t="s">
        <v>16</v>
      </c>
      <c r="B8" s="7" t="s">
        <v>17</v>
      </c>
      <c r="C8" s="75"/>
      <c r="D8" s="8" t="s">
        <v>15</v>
      </c>
      <c r="E8" s="65">
        <f aca="true" t="shared" si="0" ref="E8:K8">E24+E13+E10+E15+E14</f>
        <v>2290742</v>
      </c>
      <c r="F8" s="65">
        <f t="shared" si="0"/>
        <v>2290743</v>
      </c>
      <c r="G8" s="65">
        <f t="shared" si="0"/>
        <v>2290743</v>
      </c>
      <c r="H8" s="65">
        <f t="shared" si="0"/>
        <v>2290741</v>
      </c>
      <c r="I8" s="65">
        <f t="shared" si="0"/>
        <v>9240629</v>
      </c>
      <c r="J8" s="65">
        <f t="shared" si="0"/>
        <v>8788221.67</v>
      </c>
      <c r="K8" s="65">
        <f t="shared" si="0"/>
        <v>8797888.84</v>
      </c>
    </row>
    <row r="9" spans="1:11" ht="15.75" customHeight="1" thickBot="1">
      <c r="A9" s="10"/>
      <c r="B9" s="9" t="s">
        <v>18</v>
      </c>
      <c r="C9" s="76"/>
      <c r="D9" s="8" t="s">
        <v>15</v>
      </c>
      <c r="E9" s="66"/>
      <c r="F9" s="66"/>
      <c r="G9" s="66"/>
      <c r="H9" s="66"/>
      <c r="I9" s="66"/>
      <c r="J9" s="66"/>
      <c r="K9" s="66"/>
    </row>
    <row r="10" spans="1:13" ht="33.75" customHeight="1" thickBot="1">
      <c r="A10" s="10" t="s">
        <v>19</v>
      </c>
      <c r="B10" s="9" t="s">
        <v>20</v>
      </c>
      <c r="C10" s="76"/>
      <c r="D10" s="8" t="s">
        <v>15</v>
      </c>
      <c r="E10" s="66">
        <f>SUM(E11+E12)</f>
        <v>2156582</v>
      </c>
      <c r="F10" s="66">
        <f aca="true" t="shared" si="1" ref="F10:K10">SUM(F11+F12)</f>
        <v>2156583</v>
      </c>
      <c r="G10" s="66">
        <f t="shared" si="1"/>
        <v>2156583</v>
      </c>
      <c r="H10" s="66">
        <f t="shared" si="1"/>
        <v>2156581</v>
      </c>
      <c r="I10" s="66">
        <f t="shared" si="1"/>
        <v>8703989</v>
      </c>
      <c r="J10" s="66">
        <f t="shared" si="1"/>
        <v>8395421.67</v>
      </c>
      <c r="K10" s="66">
        <f t="shared" si="1"/>
        <v>8405088.84</v>
      </c>
      <c r="M10" s="69"/>
    </row>
    <row r="11" spans="1:11" ht="20.25" customHeight="1" thickBot="1">
      <c r="A11" s="10" t="s">
        <v>21</v>
      </c>
      <c r="B11" s="9" t="s">
        <v>22</v>
      </c>
      <c r="C11" s="76"/>
      <c r="D11" s="8" t="s">
        <v>15</v>
      </c>
      <c r="E11" s="66">
        <f>E25</f>
        <v>2156582</v>
      </c>
      <c r="F11" s="66">
        <f aca="true" t="shared" si="2" ref="F11:K11">F25</f>
        <v>2156583</v>
      </c>
      <c r="G11" s="66">
        <f t="shared" si="2"/>
        <v>2156583</v>
      </c>
      <c r="H11" s="66">
        <f t="shared" si="2"/>
        <v>2156581</v>
      </c>
      <c r="I11" s="66">
        <f t="shared" si="2"/>
        <v>8703989</v>
      </c>
      <c r="J11" s="66">
        <f t="shared" si="2"/>
        <v>8395421.67</v>
      </c>
      <c r="K11" s="66">
        <f t="shared" si="2"/>
        <v>8405088.84</v>
      </c>
    </row>
    <row r="12" spans="1:11" ht="18" customHeight="1" thickBot="1">
      <c r="A12" s="10" t="s">
        <v>23</v>
      </c>
      <c r="B12" s="9" t="s">
        <v>24</v>
      </c>
      <c r="C12" s="76"/>
      <c r="D12" s="8" t="s">
        <v>15</v>
      </c>
      <c r="E12" s="66">
        <f>E52</f>
        <v>0</v>
      </c>
      <c r="F12" s="66">
        <f aca="true" t="shared" si="3" ref="F12:K12">F52</f>
        <v>0</v>
      </c>
      <c r="G12" s="66">
        <f t="shared" si="3"/>
        <v>0</v>
      </c>
      <c r="H12" s="66">
        <f t="shared" si="3"/>
        <v>0</v>
      </c>
      <c r="I12" s="66">
        <f t="shared" si="3"/>
        <v>0</v>
      </c>
      <c r="J12" s="66">
        <f t="shared" si="3"/>
        <v>0</v>
      </c>
      <c r="K12" s="66">
        <f t="shared" si="3"/>
        <v>0</v>
      </c>
    </row>
    <row r="13" spans="1:11" ht="18.75" customHeight="1" thickBot="1">
      <c r="A13" s="10" t="s">
        <v>25</v>
      </c>
      <c r="B13" s="9" t="s">
        <v>26</v>
      </c>
      <c r="C13" s="76"/>
      <c r="D13" s="8" t="s">
        <v>15</v>
      </c>
      <c r="E13" s="66">
        <f>SUM(E79)</f>
        <v>0</v>
      </c>
      <c r="F13" s="66">
        <f aca="true" t="shared" si="4" ref="F13:K13">SUM(F79)</f>
        <v>0</v>
      </c>
      <c r="G13" s="66">
        <f t="shared" si="4"/>
        <v>0</v>
      </c>
      <c r="H13" s="66">
        <f t="shared" si="4"/>
        <v>0</v>
      </c>
      <c r="I13" s="66">
        <f t="shared" si="4"/>
        <v>0</v>
      </c>
      <c r="J13" s="66">
        <f t="shared" si="4"/>
        <v>0</v>
      </c>
      <c r="K13" s="66">
        <f t="shared" si="4"/>
        <v>0</v>
      </c>
    </row>
    <row r="14" spans="1:11" ht="18" customHeight="1" thickBot="1">
      <c r="A14" s="10" t="s">
        <v>27</v>
      </c>
      <c r="B14" s="9" t="s">
        <v>28</v>
      </c>
      <c r="C14" s="76"/>
      <c r="D14" s="8" t="s">
        <v>15</v>
      </c>
      <c r="E14" s="66">
        <f aca="true" t="shared" si="5" ref="E14:K14">E78</f>
        <v>35960</v>
      </c>
      <c r="F14" s="66">
        <f t="shared" si="5"/>
        <v>35960</v>
      </c>
      <c r="G14" s="66">
        <f t="shared" si="5"/>
        <v>35960</v>
      </c>
      <c r="H14" s="66">
        <f t="shared" si="5"/>
        <v>35960</v>
      </c>
      <c r="I14" s="66">
        <f t="shared" si="5"/>
        <v>143840</v>
      </c>
      <c r="J14" s="66">
        <f t="shared" si="5"/>
        <v>0</v>
      </c>
      <c r="K14" s="66">
        <f t="shared" si="5"/>
        <v>0</v>
      </c>
    </row>
    <row r="15" spans="1:11" ht="66.75" customHeight="1">
      <c r="A15" s="101" t="s">
        <v>29</v>
      </c>
      <c r="B15" s="87" t="s">
        <v>30</v>
      </c>
      <c r="C15" s="77"/>
      <c r="D15" s="95" t="s">
        <v>15</v>
      </c>
      <c r="E15" s="85">
        <f>E59</f>
        <v>0</v>
      </c>
      <c r="F15" s="85">
        <f aca="true" t="shared" si="6" ref="F15:K15">F59</f>
        <v>0</v>
      </c>
      <c r="G15" s="85">
        <f t="shared" si="6"/>
        <v>0</v>
      </c>
      <c r="H15" s="85">
        <f t="shared" si="6"/>
        <v>0</v>
      </c>
      <c r="I15" s="85">
        <f t="shared" si="6"/>
        <v>0</v>
      </c>
      <c r="J15" s="85">
        <f t="shared" si="6"/>
        <v>0</v>
      </c>
      <c r="K15" s="85">
        <f t="shared" si="6"/>
        <v>0</v>
      </c>
    </row>
    <row r="16" spans="1:11" ht="15.75" customHeight="1" thickBot="1">
      <c r="A16" s="102"/>
      <c r="B16" s="88"/>
      <c r="C16" s="78"/>
      <c r="D16" s="96"/>
      <c r="E16" s="86"/>
      <c r="F16" s="86"/>
      <c r="G16" s="86"/>
      <c r="H16" s="86"/>
      <c r="I16" s="86"/>
      <c r="J16" s="86"/>
      <c r="K16" s="86"/>
    </row>
    <row r="17" spans="1:11" ht="14.25" customHeight="1" thickBot="1">
      <c r="A17" s="10"/>
      <c r="B17" s="9" t="s">
        <v>18</v>
      </c>
      <c r="C17" s="76"/>
      <c r="D17" s="8" t="s">
        <v>15</v>
      </c>
      <c r="E17" s="66"/>
      <c r="F17" s="66"/>
      <c r="G17" s="66"/>
      <c r="H17" s="66"/>
      <c r="I17" s="66"/>
      <c r="J17" s="66"/>
      <c r="K17" s="66"/>
    </row>
    <row r="18" spans="1:11" ht="16.5" customHeight="1" thickBot="1">
      <c r="A18" s="10" t="s">
        <v>31</v>
      </c>
      <c r="B18" s="9" t="s">
        <v>32</v>
      </c>
      <c r="C18" s="76"/>
      <c r="D18" s="8" t="s">
        <v>15</v>
      </c>
      <c r="E18" s="66"/>
      <c r="F18" s="66"/>
      <c r="G18" s="66"/>
      <c r="H18" s="66"/>
      <c r="I18" s="66"/>
      <c r="J18" s="66"/>
      <c r="K18" s="66"/>
    </row>
    <row r="19" spans="1:11" ht="16.5" customHeight="1" thickBot="1">
      <c r="A19" s="10" t="s">
        <v>33</v>
      </c>
      <c r="B19" s="9" t="s">
        <v>34</v>
      </c>
      <c r="C19" s="76"/>
      <c r="D19" s="8" t="s">
        <v>15</v>
      </c>
      <c r="E19" s="66"/>
      <c r="F19" s="66"/>
      <c r="G19" s="66"/>
      <c r="H19" s="66"/>
      <c r="I19" s="66"/>
      <c r="J19" s="66"/>
      <c r="K19" s="66"/>
    </row>
    <row r="20" spans="1:11" ht="30.75" customHeight="1" thickBot="1">
      <c r="A20" s="10" t="s">
        <v>35</v>
      </c>
      <c r="B20" s="9" t="s">
        <v>36</v>
      </c>
      <c r="C20" s="76"/>
      <c r="D20" s="8" t="s">
        <v>15</v>
      </c>
      <c r="E20" s="66"/>
      <c r="F20" s="66"/>
      <c r="G20" s="66"/>
      <c r="H20" s="66"/>
      <c r="I20" s="66"/>
      <c r="J20" s="66"/>
      <c r="K20" s="66"/>
    </row>
    <row r="21" spans="1:11" ht="19.5" customHeight="1" thickBot="1">
      <c r="A21" s="10"/>
      <c r="B21" s="9" t="s">
        <v>18</v>
      </c>
      <c r="C21" s="76"/>
      <c r="D21" s="8" t="s">
        <v>15</v>
      </c>
      <c r="E21" s="66"/>
      <c r="F21" s="66"/>
      <c r="G21" s="66"/>
      <c r="H21" s="66"/>
      <c r="I21" s="66"/>
      <c r="J21" s="66"/>
      <c r="K21" s="66"/>
    </row>
    <row r="22" spans="1:11" ht="19.5" customHeight="1" thickBot="1">
      <c r="A22" s="10" t="s">
        <v>37</v>
      </c>
      <c r="B22" s="9" t="s">
        <v>38</v>
      </c>
      <c r="C22" s="76"/>
      <c r="D22" s="8" t="s">
        <v>15</v>
      </c>
      <c r="E22" s="66"/>
      <c r="F22" s="66"/>
      <c r="G22" s="66"/>
      <c r="H22" s="66"/>
      <c r="I22" s="66"/>
      <c r="J22" s="66"/>
      <c r="K22" s="66"/>
    </row>
    <row r="23" spans="1:11" ht="51" customHeight="1" thickBot="1">
      <c r="A23" s="10" t="s">
        <v>39</v>
      </c>
      <c r="B23" s="9" t="s">
        <v>40</v>
      </c>
      <c r="C23" s="76"/>
      <c r="D23" s="8" t="s">
        <v>15</v>
      </c>
      <c r="E23" s="66"/>
      <c r="F23" s="66"/>
      <c r="G23" s="66"/>
      <c r="H23" s="66"/>
      <c r="I23" s="66"/>
      <c r="J23" s="66"/>
      <c r="K23" s="66"/>
    </row>
    <row r="24" spans="1:11" ht="30.75" customHeight="1" thickBot="1">
      <c r="A24" s="11" t="s">
        <v>167</v>
      </c>
      <c r="B24" s="9" t="s">
        <v>41</v>
      </c>
      <c r="C24" s="76"/>
      <c r="D24" s="8" t="s">
        <v>15</v>
      </c>
      <c r="E24" s="66">
        <f aca="true" t="shared" si="7" ref="E24:K24">E92</f>
        <v>98200</v>
      </c>
      <c r="F24" s="66">
        <f t="shared" si="7"/>
        <v>98200</v>
      </c>
      <c r="G24" s="66">
        <f t="shared" si="7"/>
        <v>98200</v>
      </c>
      <c r="H24" s="66">
        <f t="shared" si="7"/>
        <v>98200</v>
      </c>
      <c r="I24" s="66">
        <f t="shared" si="7"/>
        <v>392800</v>
      </c>
      <c r="J24" s="66">
        <f t="shared" si="7"/>
        <v>392800</v>
      </c>
      <c r="K24" s="66">
        <f t="shared" si="7"/>
        <v>392800</v>
      </c>
    </row>
    <row r="25" spans="1:11" ht="48" customHeight="1" thickBot="1">
      <c r="A25" s="6" t="s">
        <v>42</v>
      </c>
      <c r="B25" s="7" t="s">
        <v>43</v>
      </c>
      <c r="C25" s="75"/>
      <c r="D25" s="5"/>
      <c r="E25" s="65">
        <f>E27+E34+E47+E49</f>
        <v>2156582</v>
      </c>
      <c r="F25" s="65">
        <f>F27+F34+F47+F49</f>
        <v>2156583</v>
      </c>
      <c r="G25" s="65">
        <f>G27+G34+G47+G49</f>
        <v>2156583</v>
      </c>
      <c r="H25" s="65">
        <f>H27+H34+H47+H49</f>
        <v>2156581</v>
      </c>
      <c r="I25" s="65">
        <f>I27+I34+I47+I49+I46+I51</f>
        <v>8703989</v>
      </c>
      <c r="J25" s="65">
        <f>J27+J34+J47+J49+J46+J51</f>
        <v>8395421.67</v>
      </c>
      <c r="K25" s="65">
        <f>K27+K34+K47+K49+K46+K51</f>
        <v>8405088.84</v>
      </c>
    </row>
    <row r="26" spans="1:11" ht="18" customHeight="1" thickBot="1">
      <c r="A26" s="10"/>
      <c r="B26" s="9" t="s">
        <v>18</v>
      </c>
      <c r="C26" s="76"/>
      <c r="D26" s="8"/>
      <c r="E26" s="66"/>
      <c r="F26" s="66"/>
      <c r="G26" s="66"/>
      <c r="H26" s="66"/>
      <c r="I26" s="66"/>
      <c r="J26" s="66"/>
      <c r="K26" s="66"/>
    </row>
    <row r="27" spans="1:11" ht="35.25" customHeight="1" thickBot="1">
      <c r="A27" s="10" t="s">
        <v>44</v>
      </c>
      <c r="B27" s="9" t="s">
        <v>45</v>
      </c>
      <c r="C27" s="76"/>
      <c r="D27" s="12">
        <v>210</v>
      </c>
      <c r="E27" s="65">
        <f>SUM(E29+E31+E32)</f>
        <v>1838068</v>
      </c>
      <c r="F27" s="65">
        <f aca="true" t="shared" si="8" ref="F27:K27">SUM(F29+F31+F32)</f>
        <v>1838068</v>
      </c>
      <c r="G27" s="65">
        <f t="shared" si="8"/>
        <v>1838068</v>
      </c>
      <c r="H27" s="65">
        <f t="shared" si="8"/>
        <v>1838068</v>
      </c>
      <c r="I27" s="65">
        <f t="shared" si="8"/>
        <v>7352272</v>
      </c>
      <c r="J27" s="65">
        <f t="shared" si="8"/>
        <v>7352272</v>
      </c>
      <c r="K27" s="65">
        <f t="shared" si="8"/>
        <v>7352272</v>
      </c>
    </row>
    <row r="28" spans="1:11" ht="20.25" customHeight="1" thickBot="1">
      <c r="A28" s="10"/>
      <c r="B28" s="9" t="s">
        <v>46</v>
      </c>
      <c r="C28" s="76"/>
      <c r="D28" s="8"/>
      <c r="E28" s="66"/>
      <c r="F28" s="66"/>
      <c r="G28" s="66"/>
      <c r="H28" s="66"/>
      <c r="I28" s="66"/>
      <c r="J28" s="66"/>
      <c r="K28" s="66"/>
    </row>
    <row r="29" spans="1:11" ht="11.25" customHeight="1">
      <c r="A29" s="101" t="s">
        <v>47</v>
      </c>
      <c r="B29" s="87" t="s">
        <v>48</v>
      </c>
      <c r="C29" s="77" t="s">
        <v>200</v>
      </c>
      <c r="D29" s="103">
        <v>211</v>
      </c>
      <c r="E29" s="85">
        <v>1409864</v>
      </c>
      <c r="F29" s="85">
        <v>1409864</v>
      </c>
      <c r="G29" s="85">
        <v>1409864</v>
      </c>
      <c r="H29" s="85">
        <v>1409864</v>
      </c>
      <c r="I29" s="85">
        <f>SUM(H29+G29+F29+E29)</f>
        <v>5639456</v>
      </c>
      <c r="J29" s="85">
        <v>5639456</v>
      </c>
      <c r="K29" s="85">
        <v>5639456</v>
      </c>
    </row>
    <row r="30" spans="1:11" ht="10.5" customHeight="1" thickBot="1">
      <c r="A30" s="102"/>
      <c r="B30" s="88"/>
      <c r="C30" s="78"/>
      <c r="D30" s="104"/>
      <c r="E30" s="86"/>
      <c r="F30" s="86"/>
      <c r="G30" s="86"/>
      <c r="H30" s="86"/>
      <c r="I30" s="86"/>
      <c r="J30" s="86"/>
      <c r="K30" s="86"/>
    </row>
    <row r="31" spans="1:11" ht="16.5" thickBot="1">
      <c r="A31" s="10" t="s">
        <v>49</v>
      </c>
      <c r="B31" s="13" t="s">
        <v>50</v>
      </c>
      <c r="C31" s="79" t="s">
        <v>201</v>
      </c>
      <c r="D31" s="12">
        <v>212</v>
      </c>
      <c r="E31" s="66">
        <v>2425</v>
      </c>
      <c r="F31" s="66">
        <v>2425</v>
      </c>
      <c r="G31" s="66">
        <v>2425</v>
      </c>
      <c r="H31" s="66">
        <v>2425</v>
      </c>
      <c r="I31" s="66">
        <f>SUM(H31+G31+F31+E31)</f>
        <v>9700</v>
      </c>
      <c r="J31" s="66">
        <v>9700</v>
      </c>
      <c r="K31" s="66">
        <v>9700</v>
      </c>
    </row>
    <row r="32" spans="1:11" ht="12" customHeight="1">
      <c r="A32" s="101" t="s">
        <v>51</v>
      </c>
      <c r="B32" s="87" t="s">
        <v>52</v>
      </c>
      <c r="C32" s="77"/>
      <c r="D32" s="103">
        <v>213</v>
      </c>
      <c r="E32" s="85">
        <v>425779</v>
      </c>
      <c r="F32" s="85">
        <v>425779</v>
      </c>
      <c r="G32" s="85">
        <v>425779</v>
      </c>
      <c r="H32" s="85">
        <v>425779</v>
      </c>
      <c r="I32" s="85">
        <f>SUM(H32+G32+F32+E32)</f>
        <v>1703116</v>
      </c>
      <c r="J32" s="85">
        <v>1703116</v>
      </c>
      <c r="K32" s="85">
        <v>1703116</v>
      </c>
    </row>
    <row r="33" spans="1:11" ht="15.75" customHeight="1" thickBot="1">
      <c r="A33" s="102"/>
      <c r="B33" s="88"/>
      <c r="C33" s="78" t="s">
        <v>202</v>
      </c>
      <c r="D33" s="104"/>
      <c r="E33" s="86"/>
      <c r="F33" s="86"/>
      <c r="G33" s="86"/>
      <c r="H33" s="86"/>
      <c r="I33" s="86"/>
      <c r="J33" s="86"/>
      <c r="K33" s="86"/>
    </row>
    <row r="34" spans="1:11" ht="19.5" customHeight="1" thickBot="1">
      <c r="A34" s="10" t="s">
        <v>53</v>
      </c>
      <c r="B34" s="9" t="s">
        <v>54</v>
      </c>
      <c r="C34" s="76"/>
      <c r="D34" s="12">
        <v>220</v>
      </c>
      <c r="E34" s="65">
        <f>SUM(E36+E37+E39+E40+E41+E42)</f>
        <v>307787</v>
      </c>
      <c r="F34" s="65">
        <f aca="true" t="shared" si="9" ref="F34:K34">SUM(F36+F37+F39+F40+F41+F42)</f>
        <v>307788</v>
      </c>
      <c r="G34" s="65">
        <f t="shared" si="9"/>
        <v>307788</v>
      </c>
      <c r="H34" s="65">
        <f t="shared" si="9"/>
        <v>307786</v>
      </c>
      <c r="I34" s="65">
        <f t="shared" si="9"/>
        <v>1231149</v>
      </c>
      <c r="J34" s="65">
        <f t="shared" si="9"/>
        <v>922581.67</v>
      </c>
      <c r="K34" s="65">
        <f t="shared" si="9"/>
        <v>932248.84</v>
      </c>
    </row>
    <row r="35" spans="1:11" ht="16.5" thickBot="1">
      <c r="A35" s="10"/>
      <c r="B35" s="9" t="s">
        <v>46</v>
      </c>
      <c r="C35" s="76"/>
      <c r="D35" s="12"/>
      <c r="E35" s="66"/>
      <c r="F35" s="66"/>
      <c r="G35" s="66"/>
      <c r="H35" s="66"/>
      <c r="I35" s="66"/>
      <c r="J35" s="66"/>
      <c r="K35" s="66"/>
    </row>
    <row r="36" spans="1:11" ht="21.75" customHeight="1" thickBot="1">
      <c r="A36" s="10" t="s">
        <v>55</v>
      </c>
      <c r="B36" s="9" t="s">
        <v>56</v>
      </c>
      <c r="C36" s="76" t="s">
        <v>198</v>
      </c>
      <c r="D36" s="12">
        <v>221</v>
      </c>
      <c r="E36" s="66">
        <v>6550</v>
      </c>
      <c r="F36" s="66">
        <v>6550</v>
      </c>
      <c r="G36" s="66">
        <v>6550</v>
      </c>
      <c r="H36" s="66">
        <v>6550</v>
      </c>
      <c r="I36" s="66">
        <f>E36+F36+G36+H36</f>
        <v>26200</v>
      </c>
      <c r="J36" s="66">
        <v>26200</v>
      </c>
      <c r="K36" s="66">
        <v>26200</v>
      </c>
    </row>
    <row r="37" spans="1:11" ht="17.25" customHeight="1">
      <c r="A37" s="101" t="s">
        <v>57</v>
      </c>
      <c r="B37" s="87" t="s">
        <v>58</v>
      </c>
      <c r="C37" s="77" t="s">
        <v>198</v>
      </c>
      <c r="D37" s="103">
        <v>222</v>
      </c>
      <c r="E37" s="85">
        <v>7537</v>
      </c>
      <c r="F37" s="85">
        <v>7538</v>
      </c>
      <c r="G37" s="85">
        <v>7538</v>
      </c>
      <c r="H37" s="85">
        <v>7537</v>
      </c>
      <c r="I37" s="85">
        <f>E37+F37+G37+H37</f>
        <v>30150</v>
      </c>
      <c r="J37" s="85">
        <v>30150</v>
      </c>
      <c r="K37" s="85">
        <v>30150</v>
      </c>
    </row>
    <row r="38" spans="1:11" ht="7.5" customHeight="1" thickBot="1">
      <c r="A38" s="102"/>
      <c r="B38" s="88"/>
      <c r="C38" s="78"/>
      <c r="D38" s="104"/>
      <c r="E38" s="86"/>
      <c r="F38" s="86"/>
      <c r="G38" s="86"/>
      <c r="H38" s="86"/>
      <c r="I38" s="86"/>
      <c r="J38" s="86"/>
      <c r="K38" s="86"/>
    </row>
    <row r="39" spans="1:11" ht="17.25" customHeight="1" thickBot="1">
      <c r="A39" s="10" t="s">
        <v>59</v>
      </c>
      <c r="B39" s="9" t="s">
        <v>60</v>
      </c>
      <c r="C39" s="76" t="s">
        <v>198</v>
      </c>
      <c r="D39" s="12">
        <v>223</v>
      </c>
      <c r="E39" s="66">
        <v>132095</v>
      </c>
      <c r="F39" s="66">
        <v>132095</v>
      </c>
      <c r="G39" s="66">
        <v>132095</v>
      </c>
      <c r="H39" s="66">
        <v>132095</v>
      </c>
      <c r="I39" s="66">
        <f>SUM(H39+G39+F39+E39)</f>
        <v>528380</v>
      </c>
      <c r="J39" s="66">
        <v>219812.67</v>
      </c>
      <c r="K39" s="66">
        <v>229479.84</v>
      </c>
    </row>
    <row r="40" spans="1:11" ht="33" customHeight="1" thickBot="1">
      <c r="A40" s="10" t="s">
        <v>61</v>
      </c>
      <c r="B40" s="9" t="s">
        <v>62</v>
      </c>
      <c r="C40" s="76"/>
      <c r="D40" s="12">
        <v>224</v>
      </c>
      <c r="E40" s="66"/>
      <c r="F40" s="66"/>
      <c r="G40" s="66"/>
      <c r="H40" s="66"/>
      <c r="I40" s="66"/>
      <c r="J40" s="66"/>
      <c r="K40" s="66"/>
    </row>
    <row r="41" spans="1:11" ht="33.75" customHeight="1" thickBot="1">
      <c r="A41" s="10" t="s">
        <v>63</v>
      </c>
      <c r="B41" s="9" t="s">
        <v>64</v>
      </c>
      <c r="C41" s="76" t="s">
        <v>198</v>
      </c>
      <c r="D41" s="12">
        <v>225</v>
      </c>
      <c r="E41" s="66">
        <v>29345</v>
      </c>
      <c r="F41" s="66">
        <v>29345</v>
      </c>
      <c r="G41" s="66">
        <v>29345</v>
      </c>
      <c r="H41" s="66">
        <v>29344</v>
      </c>
      <c r="I41" s="66">
        <f>SUM(H41+G41+F41+E41)</f>
        <v>117379</v>
      </c>
      <c r="J41" s="66">
        <v>117379</v>
      </c>
      <c r="K41" s="66">
        <v>117379</v>
      </c>
    </row>
    <row r="42" spans="1:11" ht="18" customHeight="1" thickBot="1">
      <c r="A42" s="10" t="s">
        <v>65</v>
      </c>
      <c r="B42" s="9" t="s">
        <v>66</v>
      </c>
      <c r="C42" s="76" t="s">
        <v>198</v>
      </c>
      <c r="D42" s="12">
        <v>226</v>
      </c>
      <c r="E42" s="66">
        <v>132260</v>
      </c>
      <c r="F42" s="66">
        <v>132260</v>
      </c>
      <c r="G42" s="66">
        <v>132260</v>
      </c>
      <c r="H42" s="66">
        <v>132260</v>
      </c>
      <c r="I42" s="66">
        <f>SUM(H42+G42+F42+E42)</f>
        <v>529040</v>
      </c>
      <c r="J42" s="66">
        <v>529040</v>
      </c>
      <c r="K42" s="66">
        <v>529040</v>
      </c>
    </row>
    <row r="43" spans="1:11" ht="30.75" customHeight="1" thickBot="1">
      <c r="A43" s="10" t="s">
        <v>67</v>
      </c>
      <c r="B43" s="9" t="s">
        <v>68</v>
      </c>
      <c r="C43" s="76"/>
      <c r="D43" s="12">
        <v>260</v>
      </c>
      <c r="E43" s="66"/>
      <c r="F43" s="66"/>
      <c r="G43" s="66"/>
      <c r="H43" s="66"/>
      <c r="I43" s="66"/>
      <c r="J43" s="66"/>
      <c r="K43" s="66"/>
    </row>
    <row r="44" spans="1:11" ht="16.5" thickBot="1">
      <c r="A44" s="10"/>
      <c r="B44" s="9" t="s">
        <v>46</v>
      </c>
      <c r="C44" s="76"/>
      <c r="D44" s="12"/>
      <c r="E44" s="66"/>
      <c r="F44" s="66"/>
      <c r="G44" s="66"/>
      <c r="H44" s="66"/>
      <c r="I44" s="66"/>
      <c r="J44" s="66"/>
      <c r="K44" s="66"/>
    </row>
    <row r="45" spans="1:11" ht="32.25" customHeight="1" thickBot="1">
      <c r="A45" s="10" t="s">
        <v>69</v>
      </c>
      <c r="B45" s="9" t="s">
        <v>70</v>
      </c>
      <c r="C45" s="76"/>
      <c r="D45" s="12">
        <v>262</v>
      </c>
      <c r="E45" s="66"/>
      <c r="F45" s="66"/>
      <c r="G45" s="66"/>
      <c r="H45" s="66"/>
      <c r="I45" s="66"/>
      <c r="J45" s="66"/>
      <c r="K45" s="66"/>
    </row>
    <row r="46" spans="1:11" ht="21" customHeight="1" thickBot="1">
      <c r="A46" s="10" t="s">
        <v>71</v>
      </c>
      <c r="B46" s="9" t="s">
        <v>73</v>
      </c>
      <c r="C46" s="76" t="s">
        <v>198</v>
      </c>
      <c r="D46" s="12">
        <v>290</v>
      </c>
      <c r="E46" s="66"/>
      <c r="F46" s="66"/>
      <c r="G46" s="66"/>
      <c r="H46" s="66"/>
      <c r="I46" s="66">
        <f>E46+F46+G46+H46</f>
        <v>0</v>
      </c>
      <c r="J46" s="66"/>
      <c r="K46" s="66"/>
    </row>
    <row r="47" spans="1:11" ht="21.75" customHeight="1">
      <c r="A47" s="101" t="s">
        <v>72</v>
      </c>
      <c r="B47" s="87" t="s">
        <v>73</v>
      </c>
      <c r="C47" s="77" t="s">
        <v>203</v>
      </c>
      <c r="D47" s="103">
        <v>290</v>
      </c>
      <c r="E47" s="85">
        <v>10727</v>
      </c>
      <c r="F47" s="85">
        <v>10727</v>
      </c>
      <c r="G47" s="85">
        <v>10727</v>
      </c>
      <c r="H47" s="85">
        <v>10727</v>
      </c>
      <c r="I47" s="85">
        <f>SUM(E47+F47+G47+H47)</f>
        <v>42908</v>
      </c>
      <c r="J47" s="85">
        <v>42908</v>
      </c>
      <c r="K47" s="85">
        <v>42908</v>
      </c>
    </row>
    <row r="48" spans="1:11" ht="0.75" customHeight="1" thickBot="1">
      <c r="A48" s="102"/>
      <c r="B48" s="88"/>
      <c r="C48" s="78"/>
      <c r="D48" s="104"/>
      <c r="E48" s="86"/>
      <c r="F48" s="86"/>
      <c r="G48" s="86"/>
      <c r="H48" s="86"/>
      <c r="I48" s="86"/>
      <c r="J48" s="86"/>
      <c r="K48" s="86"/>
    </row>
    <row r="49" spans="1:11" ht="30" customHeight="1" thickBot="1">
      <c r="A49" s="10" t="s">
        <v>74</v>
      </c>
      <c r="B49" s="82" t="s">
        <v>73</v>
      </c>
      <c r="C49" s="78" t="s">
        <v>204</v>
      </c>
      <c r="D49" s="81">
        <v>290</v>
      </c>
      <c r="E49" s="66"/>
      <c r="F49" s="66"/>
      <c r="G49" s="66"/>
      <c r="H49" s="66"/>
      <c r="I49" s="85">
        <f>SUM(E49+F49+G49+H49)</f>
        <v>0</v>
      </c>
      <c r="J49" s="66"/>
      <c r="K49" s="66"/>
    </row>
    <row r="50" spans="1:11" ht="25.5" customHeight="1" thickBot="1">
      <c r="A50" s="62" t="s">
        <v>178</v>
      </c>
      <c r="B50" s="9" t="s">
        <v>76</v>
      </c>
      <c r="C50" s="76" t="s">
        <v>198</v>
      </c>
      <c r="D50" s="12">
        <v>310</v>
      </c>
      <c r="E50" s="66"/>
      <c r="F50" s="66"/>
      <c r="G50" s="66"/>
      <c r="H50" s="66"/>
      <c r="I50" s="86"/>
      <c r="J50" s="66"/>
      <c r="K50" s="66"/>
    </row>
    <row r="51" spans="1:11" ht="33.75" customHeight="1" thickBot="1">
      <c r="A51" s="62" t="s">
        <v>186</v>
      </c>
      <c r="B51" s="9" t="s">
        <v>77</v>
      </c>
      <c r="C51" s="76" t="s">
        <v>198</v>
      </c>
      <c r="D51" s="12">
        <v>340</v>
      </c>
      <c r="E51" s="66">
        <v>19415</v>
      </c>
      <c r="F51" s="66">
        <v>19415</v>
      </c>
      <c r="G51" s="66">
        <v>19415</v>
      </c>
      <c r="H51" s="66">
        <v>19415</v>
      </c>
      <c r="I51" s="66">
        <f>E51+F51+G51+H51</f>
        <v>77660</v>
      </c>
      <c r="J51" s="66">
        <v>77660</v>
      </c>
      <c r="K51" s="66">
        <v>77660</v>
      </c>
    </row>
    <row r="52" spans="1:11" ht="49.5" customHeight="1" thickBot="1">
      <c r="A52" s="6" t="s">
        <v>78</v>
      </c>
      <c r="B52" s="7" t="s">
        <v>79</v>
      </c>
      <c r="C52" s="75"/>
      <c r="D52" s="8"/>
      <c r="E52" s="67">
        <f>E54+E55+E56+E57+E58</f>
        <v>0</v>
      </c>
      <c r="F52" s="67">
        <f aca="true" t="shared" si="10" ref="F52:K52">F54+F55+F56+F57+F58</f>
        <v>0</v>
      </c>
      <c r="G52" s="67">
        <f t="shared" si="10"/>
        <v>0</v>
      </c>
      <c r="H52" s="67">
        <f t="shared" si="10"/>
        <v>0</v>
      </c>
      <c r="I52" s="67">
        <f t="shared" si="10"/>
        <v>0</v>
      </c>
      <c r="J52" s="67">
        <f t="shared" si="10"/>
        <v>0</v>
      </c>
      <c r="K52" s="67">
        <f t="shared" si="10"/>
        <v>0</v>
      </c>
    </row>
    <row r="53" spans="1:11" ht="18" customHeight="1" thickBot="1">
      <c r="A53" s="6"/>
      <c r="B53" s="9" t="s">
        <v>18</v>
      </c>
      <c r="C53" s="76"/>
      <c r="D53" s="8"/>
      <c r="E53" s="66"/>
      <c r="F53" s="66"/>
      <c r="G53" s="66"/>
      <c r="H53" s="66"/>
      <c r="I53" s="66"/>
      <c r="J53" s="66"/>
      <c r="K53" s="66"/>
    </row>
    <row r="54" spans="1:11" ht="18" customHeight="1" thickBot="1">
      <c r="A54" s="10" t="s">
        <v>80</v>
      </c>
      <c r="B54" s="9" t="s">
        <v>60</v>
      </c>
      <c r="C54" s="76" t="s">
        <v>198</v>
      </c>
      <c r="D54" s="8">
        <v>223</v>
      </c>
      <c r="E54" s="66"/>
      <c r="F54" s="66"/>
      <c r="G54" s="66"/>
      <c r="H54" s="66"/>
      <c r="I54" s="66">
        <f>E54+F54+G54+H54</f>
        <v>0</v>
      </c>
      <c r="J54" s="66"/>
      <c r="K54" s="66"/>
    </row>
    <row r="55" spans="1:11" ht="30" customHeight="1" thickBot="1">
      <c r="A55" s="10" t="s">
        <v>81</v>
      </c>
      <c r="B55" s="9" t="s">
        <v>62</v>
      </c>
      <c r="C55" s="76"/>
      <c r="D55" s="8">
        <v>224</v>
      </c>
      <c r="E55" s="66"/>
      <c r="F55" s="66"/>
      <c r="G55" s="66"/>
      <c r="H55" s="66"/>
      <c r="I55" s="66">
        <f>E55+F55+G55+H55</f>
        <v>0</v>
      </c>
      <c r="J55" s="66"/>
      <c r="K55" s="66"/>
    </row>
    <row r="56" spans="1:11" ht="22.5" customHeight="1" thickBot="1">
      <c r="A56" s="62" t="s">
        <v>187</v>
      </c>
      <c r="B56" s="9" t="s">
        <v>64</v>
      </c>
      <c r="C56" s="76"/>
      <c r="D56" s="8">
        <v>225</v>
      </c>
      <c r="E56" s="66"/>
      <c r="F56" s="66"/>
      <c r="G56" s="66"/>
      <c r="H56" s="66"/>
      <c r="I56" s="66">
        <f>E56+F56+G56+H56</f>
        <v>0</v>
      </c>
      <c r="J56" s="66"/>
      <c r="K56" s="66"/>
    </row>
    <row r="57" spans="1:11" ht="17.25" customHeight="1" thickBot="1">
      <c r="A57" s="10" t="s">
        <v>82</v>
      </c>
      <c r="B57" s="9" t="s">
        <v>66</v>
      </c>
      <c r="C57" s="76" t="s">
        <v>198</v>
      </c>
      <c r="D57" s="8">
        <v>226</v>
      </c>
      <c r="E57" s="66"/>
      <c r="F57" s="66"/>
      <c r="G57" s="66"/>
      <c r="H57" s="66"/>
      <c r="I57" s="66">
        <f>E57+F57+G57+H57</f>
        <v>0</v>
      </c>
      <c r="J57" s="66"/>
      <c r="K57" s="66"/>
    </row>
    <row r="58" spans="1:11" ht="15.75" customHeight="1" thickBot="1">
      <c r="A58" s="10" t="s">
        <v>83</v>
      </c>
      <c r="B58" s="9" t="s">
        <v>73</v>
      </c>
      <c r="C58" s="76"/>
      <c r="D58" s="8">
        <v>290</v>
      </c>
      <c r="E58" s="66"/>
      <c r="F58" s="66"/>
      <c r="G58" s="66"/>
      <c r="H58" s="66"/>
      <c r="I58" s="66">
        <f>E58+F58+G58+H58</f>
        <v>0</v>
      </c>
      <c r="J58" s="66"/>
      <c r="K58" s="66"/>
    </row>
    <row r="59" spans="1:11" ht="65.25" customHeight="1" thickBot="1">
      <c r="A59" s="6" t="s">
        <v>84</v>
      </c>
      <c r="B59" s="7" t="s">
        <v>85</v>
      </c>
      <c r="C59" s="75"/>
      <c r="D59" s="8"/>
      <c r="E59" s="65">
        <f aca="true" t="shared" si="11" ref="E59:K59">E60+E65+E73+E74</f>
        <v>0</v>
      </c>
      <c r="F59" s="65">
        <f t="shared" si="11"/>
        <v>0</v>
      </c>
      <c r="G59" s="65">
        <f t="shared" si="11"/>
        <v>0</v>
      </c>
      <c r="H59" s="65">
        <f t="shared" si="11"/>
        <v>0</v>
      </c>
      <c r="I59" s="65">
        <f t="shared" si="11"/>
        <v>0</v>
      </c>
      <c r="J59" s="65">
        <f t="shared" si="11"/>
        <v>0</v>
      </c>
      <c r="K59" s="65">
        <f t="shared" si="11"/>
        <v>0</v>
      </c>
    </row>
    <row r="60" spans="1:11" ht="34.5" customHeight="1" thickBot="1">
      <c r="A60" s="14" t="s">
        <v>166</v>
      </c>
      <c r="B60" s="9" t="s">
        <v>45</v>
      </c>
      <c r="C60" s="76"/>
      <c r="D60" s="8">
        <v>210</v>
      </c>
      <c r="E60" s="66">
        <f aca="true" t="shared" si="12" ref="E60:K60">E62+E63+E64</f>
        <v>0</v>
      </c>
      <c r="F60" s="66">
        <f t="shared" si="12"/>
        <v>0</v>
      </c>
      <c r="G60" s="66">
        <f t="shared" si="12"/>
        <v>0</v>
      </c>
      <c r="H60" s="66">
        <f t="shared" si="12"/>
        <v>0</v>
      </c>
      <c r="I60" s="66">
        <f t="shared" si="12"/>
        <v>0</v>
      </c>
      <c r="J60" s="66">
        <f t="shared" si="12"/>
        <v>0</v>
      </c>
      <c r="K60" s="66">
        <f t="shared" si="12"/>
        <v>0</v>
      </c>
    </row>
    <row r="61" spans="1:11" ht="16.5" thickBot="1">
      <c r="A61" s="10"/>
      <c r="B61" s="9" t="s">
        <v>46</v>
      </c>
      <c r="C61" s="76"/>
      <c r="D61" s="8"/>
      <c r="E61" s="66"/>
      <c r="F61" s="66"/>
      <c r="G61" s="66"/>
      <c r="H61" s="66"/>
      <c r="I61" s="66"/>
      <c r="J61" s="66"/>
      <c r="K61" s="66"/>
    </row>
    <row r="62" spans="1:11" ht="15.75" customHeight="1" thickBot="1">
      <c r="A62" s="10" t="s">
        <v>86</v>
      </c>
      <c r="B62" s="9" t="s">
        <v>48</v>
      </c>
      <c r="C62" s="76"/>
      <c r="D62" s="8">
        <v>211</v>
      </c>
      <c r="E62" s="66"/>
      <c r="F62" s="66"/>
      <c r="G62" s="66"/>
      <c r="H62" s="66"/>
      <c r="I62" s="66"/>
      <c r="J62" s="66"/>
      <c r="K62" s="66"/>
    </row>
    <row r="63" spans="1:11" ht="18" customHeight="1" thickBot="1">
      <c r="A63" s="10" t="s">
        <v>87</v>
      </c>
      <c r="B63" s="9" t="s">
        <v>50</v>
      </c>
      <c r="C63" s="76"/>
      <c r="D63" s="8">
        <v>212</v>
      </c>
      <c r="E63" s="66"/>
      <c r="F63" s="66"/>
      <c r="G63" s="66"/>
      <c r="H63" s="66"/>
      <c r="I63" s="66">
        <f>E63+F63+G63+H63</f>
        <v>0</v>
      </c>
      <c r="J63" s="66"/>
      <c r="K63" s="66"/>
    </row>
    <row r="64" spans="1:11" ht="19.5" customHeight="1" thickBot="1">
      <c r="A64" s="10" t="s">
        <v>88</v>
      </c>
      <c r="B64" s="9" t="s">
        <v>52</v>
      </c>
      <c r="C64" s="76"/>
      <c r="D64" s="8">
        <v>213</v>
      </c>
      <c r="E64" s="66"/>
      <c r="F64" s="66"/>
      <c r="G64" s="66"/>
      <c r="H64" s="66"/>
      <c r="I64" s="66"/>
      <c r="J64" s="66"/>
      <c r="K64" s="66"/>
    </row>
    <row r="65" spans="1:11" ht="18.75" customHeight="1" thickBot="1">
      <c r="A65" s="10" t="s">
        <v>89</v>
      </c>
      <c r="B65" s="9" t="s">
        <v>54</v>
      </c>
      <c r="C65" s="76"/>
      <c r="D65" s="8">
        <v>220</v>
      </c>
      <c r="E65" s="66">
        <f aca="true" t="shared" si="13" ref="E65:K65">E67+E68+E69+E70+E71+E72</f>
        <v>0</v>
      </c>
      <c r="F65" s="66">
        <f t="shared" si="13"/>
        <v>0</v>
      </c>
      <c r="G65" s="66">
        <f t="shared" si="13"/>
        <v>0</v>
      </c>
      <c r="H65" s="66">
        <f t="shared" si="13"/>
        <v>0</v>
      </c>
      <c r="I65" s="66">
        <f t="shared" si="13"/>
        <v>0</v>
      </c>
      <c r="J65" s="66">
        <f t="shared" si="13"/>
        <v>0</v>
      </c>
      <c r="K65" s="66">
        <f t="shared" si="13"/>
        <v>0</v>
      </c>
    </row>
    <row r="66" spans="1:11" ht="16.5" thickBot="1">
      <c r="A66" s="10"/>
      <c r="B66" s="9" t="s">
        <v>46</v>
      </c>
      <c r="C66" s="76"/>
      <c r="D66" s="8"/>
      <c r="E66" s="66"/>
      <c r="F66" s="66"/>
      <c r="G66" s="66"/>
      <c r="H66" s="66"/>
      <c r="I66" s="66"/>
      <c r="J66" s="66"/>
      <c r="K66" s="66"/>
    </row>
    <row r="67" spans="1:11" ht="16.5" customHeight="1" thickBot="1">
      <c r="A67" s="10" t="s">
        <v>90</v>
      </c>
      <c r="B67" s="9" t="s">
        <v>56</v>
      </c>
      <c r="C67" s="76"/>
      <c r="D67" s="8">
        <v>221</v>
      </c>
      <c r="E67" s="66"/>
      <c r="F67" s="66"/>
      <c r="G67" s="66"/>
      <c r="H67" s="66"/>
      <c r="I67" s="66"/>
      <c r="J67" s="66"/>
      <c r="K67" s="66"/>
    </row>
    <row r="68" spans="1:11" ht="18" customHeight="1" thickBot="1">
      <c r="A68" s="10" t="s">
        <v>91</v>
      </c>
      <c r="B68" s="9" t="s">
        <v>58</v>
      </c>
      <c r="C68" s="76"/>
      <c r="D68" s="8">
        <v>222</v>
      </c>
      <c r="E68" s="66"/>
      <c r="F68" s="66"/>
      <c r="G68" s="66"/>
      <c r="H68" s="66"/>
      <c r="I68" s="66">
        <f>E68+F68+G68+H68</f>
        <v>0</v>
      </c>
      <c r="J68" s="66"/>
      <c r="K68" s="66"/>
    </row>
    <row r="69" spans="1:11" ht="18" customHeight="1" thickBot="1">
      <c r="A69" s="10" t="s">
        <v>92</v>
      </c>
      <c r="B69" s="9" t="s">
        <v>60</v>
      </c>
      <c r="C69" s="76"/>
      <c r="D69" s="8">
        <v>223</v>
      </c>
      <c r="E69" s="66"/>
      <c r="F69" s="66"/>
      <c r="G69" s="66"/>
      <c r="H69" s="66"/>
      <c r="I69" s="66"/>
      <c r="J69" s="66"/>
      <c r="K69" s="66"/>
    </row>
    <row r="70" spans="1:11" ht="37.5" customHeight="1" thickBot="1">
      <c r="A70" s="10" t="s">
        <v>93</v>
      </c>
      <c r="B70" s="9" t="s">
        <v>62</v>
      </c>
      <c r="C70" s="76"/>
      <c r="D70" s="8">
        <v>224</v>
      </c>
      <c r="E70" s="66"/>
      <c r="F70" s="66"/>
      <c r="G70" s="66"/>
      <c r="H70" s="66"/>
      <c r="I70" s="66"/>
      <c r="J70" s="66"/>
      <c r="K70" s="66"/>
    </row>
    <row r="71" spans="1:11" ht="33.75" customHeight="1" thickBot="1">
      <c r="A71" s="10" t="s">
        <v>94</v>
      </c>
      <c r="B71" s="9" t="s">
        <v>64</v>
      </c>
      <c r="C71" s="76"/>
      <c r="D71" s="8">
        <v>225</v>
      </c>
      <c r="E71" s="66"/>
      <c r="F71" s="66"/>
      <c r="G71" s="66"/>
      <c r="H71" s="66"/>
      <c r="I71" s="66"/>
      <c r="J71" s="66"/>
      <c r="K71" s="66"/>
    </row>
    <row r="72" spans="1:11" ht="18" customHeight="1" thickBot="1">
      <c r="A72" s="10" t="s">
        <v>95</v>
      </c>
      <c r="B72" s="9" t="s">
        <v>66</v>
      </c>
      <c r="C72" s="76"/>
      <c r="D72" s="8">
        <v>226</v>
      </c>
      <c r="E72" s="66"/>
      <c r="F72" s="66"/>
      <c r="G72" s="66"/>
      <c r="H72" s="66"/>
      <c r="I72" s="66">
        <f>E72+F72+G72+H72</f>
        <v>0</v>
      </c>
      <c r="J72" s="66"/>
      <c r="K72" s="66"/>
    </row>
    <row r="73" spans="1:11" ht="19.5" customHeight="1" thickBot="1">
      <c r="A73" s="10" t="s">
        <v>96</v>
      </c>
      <c r="B73" s="9" t="s">
        <v>73</v>
      </c>
      <c r="C73" s="76"/>
      <c r="D73" s="8">
        <v>290</v>
      </c>
      <c r="E73" s="66"/>
      <c r="F73" s="66"/>
      <c r="G73" s="66"/>
      <c r="H73" s="66"/>
      <c r="I73" s="66">
        <f>E73+F73+G73+H73</f>
        <v>0</v>
      </c>
      <c r="J73" s="66"/>
      <c r="K73" s="66"/>
    </row>
    <row r="74" spans="1:11" ht="30.75" customHeight="1" thickBot="1">
      <c r="A74" s="10" t="s">
        <v>97</v>
      </c>
      <c r="B74" s="9" t="s">
        <v>75</v>
      </c>
      <c r="C74" s="76"/>
      <c r="D74" s="8">
        <v>300</v>
      </c>
      <c r="E74" s="66">
        <f aca="true" t="shared" si="14" ref="E74:K74">E76+E77</f>
        <v>0</v>
      </c>
      <c r="F74" s="66">
        <f t="shared" si="14"/>
        <v>0</v>
      </c>
      <c r="G74" s="66">
        <f t="shared" si="14"/>
        <v>0</v>
      </c>
      <c r="H74" s="66">
        <f t="shared" si="14"/>
        <v>0</v>
      </c>
      <c r="I74" s="66">
        <f t="shared" si="14"/>
        <v>0</v>
      </c>
      <c r="J74" s="66">
        <f t="shared" si="14"/>
        <v>0</v>
      </c>
      <c r="K74" s="66">
        <f t="shared" si="14"/>
        <v>0</v>
      </c>
    </row>
    <row r="75" spans="1:11" ht="16.5" thickBot="1">
      <c r="A75" s="10"/>
      <c r="B75" s="9" t="s">
        <v>46</v>
      </c>
      <c r="C75" s="76"/>
      <c r="D75" s="8"/>
      <c r="E75" s="66"/>
      <c r="F75" s="66"/>
      <c r="G75" s="66"/>
      <c r="H75" s="66"/>
      <c r="I75" s="66"/>
      <c r="J75" s="66"/>
      <c r="K75" s="66"/>
    </row>
    <row r="76" spans="1:11" ht="18" customHeight="1" thickBot="1">
      <c r="A76" s="10" t="s">
        <v>98</v>
      </c>
      <c r="B76" s="9" t="s">
        <v>76</v>
      </c>
      <c r="C76" s="76"/>
      <c r="D76" s="8">
        <v>310</v>
      </c>
      <c r="E76" s="66"/>
      <c r="F76" s="66"/>
      <c r="G76" s="66"/>
      <c r="H76" s="66"/>
      <c r="I76" s="66">
        <f>E76+F76+G76+H76</f>
        <v>0</v>
      </c>
      <c r="J76" s="66"/>
      <c r="K76" s="66"/>
    </row>
    <row r="77" spans="1:11" ht="31.5" customHeight="1" thickBot="1">
      <c r="A77" s="10" t="s">
        <v>99</v>
      </c>
      <c r="B77" s="9" t="s">
        <v>77</v>
      </c>
      <c r="C77" s="76"/>
      <c r="D77" s="8">
        <v>340</v>
      </c>
      <c r="E77" s="66"/>
      <c r="F77" s="66"/>
      <c r="G77" s="66"/>
      <c r="H77" s="66"/>
      <c r="I77" s="66">
        <f>E77+F77+G77+H77</f>
        <v>0</v>
      </c>
      <c r="J77" s="66"/>
      <c r="K77" s="66"/>
    </row>
    <row r="78" spans="1:11" ht="32.25" customHeight="1" thickBot="1">
      <c r="A78" s="6" t="s">
        <v>100</v>
      </c>
      <c r="B78" s="7" t="s">
        <v>101</v>
      </c>
      <c r="C78" s="75"/>
      <c r="D78" s="8" t="s">
        <v>15</v>
      </c>
      <c r="E78" s="68">
        <v>35960</v>
      </c>
      <c r="F78" s="68">
        <v>35960</v>
      </c>
      <c r="G78" s="68">
        <v>35960</v>
      </c>
      <c r="H78" s="68">
        <v>35960</v>
      </c>
      <c r="I78" s="66">
        <f>E78+F78+G78+H78</f>
        <v>143840</v>
      </c>
      <c r="J78" s="66">
        <v>0</v>
      </c>
      <c r="K78" s="66">
        <v>0</v>
      </c>
    </row>
    <row r="79" spans="1:11" ht="33" customHeight="1" thickBot="1">
      <c r="A79" s="6" t="s">
        <v>103</v>
      </c>
      <c r="B79" s="7" t="s">
        <v>104</v>
      </c>
      <c r="C79" s="75"/>
      <c r="D79" s="8" t="s">
        <v>15</v>
      </c>
      <c r="E79" s="65">
        <f aca="true" t="shared" si="15" ref="E79:K79">SUM(E82:E91)</f>
        <v>0</v>
      </c>
      <c r="F79" s="65">
        <f t="shared" si="15"/>
        <v>0</v>
      </c>
      <c r="G79" s="65">
        <f t="shared" si="15"/>
        <v>0</v>
      </c>
      <c r="H79" s="65">
        <f t="shared" si="15"/>
        <v>0</v>
      </c>
      <c r="I79" s="65">
        <f t="shared" si="15"/>
        <v>0</v>
      </c>
      <c r="J79" s="65">
        <f t="shared" si="15"/>
        <v>0</v>
      </c>
      <c r="K79" s="65">
        <f t="shared" si="15"/>
        <v>0</v>
      </c>
    </row>
    <row r="80" spans="1:11" ht="1.5" customHeight="1">
      <c r="A80" s="97"/>
      <c r="B80" s="87"/>
      <c r="C80" s="77"/>
      <c r="D80" s="95"/>
      <c r="E80" s="85"/>
      <c r="F80" s="85"/>
      <c r="G80" s="85"/>
      <c r="H80" s="85"/>
      <c r="I80" s="85"/>
      <c r="J80" s="85"/>
      <c r="K80" s="85"/>
    </row>
    <row r="81" spans="1:11" ht="15.75" customHeight="1" hidden="1" thickBot="1">
      <c r="A81" s="98"/>
      <c r="B81" s="88"/>
      <c r="C81" s="78"/>
      <c r="D81" s="96"/>
      <c r="E81" s="86"/>
      <c r="F81" s="86"/>
      <c r="G81" s="86"/>
      <c r="H81" s="86"/>
      <c r="I81" s="86"/>
      <c r="J81" s="86"/>
      <c r="K81" s="86"/>
    </row>
    <row r="82" spans="1:13" ht="31.5" customHeight="1" thickBot="1">
      <c r="A82" s="6"/>
      <c r="B82" s="9" t="s">
        <v>188</v>
      </c>
      <c r="C82" s="76"/>
      <c r="D82" s="8">
        <v>211</v>
      </c>
      <c r="E82" s="66"/>
      <c r="F82" s="66"/>
      <c r="G82" s="66"/>
      <c r="H82" s="66"/>
      <c r="I82" s="66">
        <f>SUM(E82:H82)</f>
        <v>0</v>
      </c>
      <c r="J82" s="66"/>
      <c r="K82" s="66"/>
      <c r="M82" s="61"/>
    </row>
    <row r="83" spans="1:13" ht="31.5" customHeight="1" thickBot="1">
      <c r="A83" s="6"/>
      <c r="B83" s="9" t="s">
        <v>205</v>
      </c>
      <c r="C83" s="76" t="s">
        <v>201</v>
      </c>
      <c r="D83" s="8">
        <v>212</v>
      </c>
      <c r="E83" s="66"/>
      <c r="F83" s="66"/>
      <c r="G83" s="66"/>
      <c r="H83" s="66"/>
      <c r="I83" s="66">
        <f>E83+F83+G83+H83</f>
        <v>0</v>
      </c>
      <c r="J83" s="66"/>
      <c r="K83" s="66"/>
      <c r="M83" s="61"/>
    </row>
    <row r="84" spans="1:13" ht="31.5" customHeight="1" thickBot="1">
      <c r="A84" s="6"/>
      <c r="B84" s="9" t="s">
        <v>189</v>
      </c>
      <c r="C84" s="76"/>
      <c r="D84" s="8">
        <v>213</v>
      </c>
      <c r="E84" s="66"/>
      <c r="F84" s="66"/>
      <c r="G84" s="66"/>
      <c r="H84" s="66"/>
      <c r="I84" s="66">
        <f>SUM(E84:H84)</f>
        <v>0</v>
      </c>
      <c r="J84" s="66"/>
      <c r="K84" s="66"/>
      <c r="M84" s="61"/>
    </row>
    <row r="85" spans="1:13" ht="31.5" customHeight="1" thickBot="1">
      <c r="A85" s="6"/>
      <c r="B85" s="9" t="s">
        <v>185</v>
      </c>
      <c r="C85" s="76"/>
      <c r="D85" s="8">
        <v>222</v>
      </c>
      <c r="E85" s="66"/>
      <c r="F85" s="66"/>
      <c r="G85" s="66"/>
      <c r="H85" s="66"/>
      <c r="I85" s="66"/>
      <c r="J85" s="66"/>
      <c r="K85" s="66"/>
      <c r="M85" s="61"/>
    </row>
    <row r="86" spans="1:11" ht="31.5" customHeight="1" thickBot="1">
      <c r="A86" s="6"/>
      <c r="B86" s="9" t="s">
        <v>184</v>
      </c>
      <c r="C86" s="76"/>
      <c r="D86" s="8">
        <v>225</v>
      </c>
      <c r="E86" s="66"/>
      <c r="F86" s="66"/>
      <c r="G86" s="66"/>
      <c r="H86" s="66"/>
      <c r="I86" s="66">
        <f>SUM(E86:H86)</f>
        <v>0</v>
      </c>
      <c r="J86" s="66"/>
      <c r="K86" s="66"/>
    </row>
    <row r="87" spans="1:11" ht="31.5" customHeight="1" thickBot="1">
      <c r="A87" s="6"/>
      <c r="B87" s="9" t="s">
        <v>184</v>
      </c>
      <c r="C87" s="76"/>
      <c r="D87" s="8">
        <v>226</v>
      </c>
      <c r="E87" s="66"/>
      <c r="F87" s="66"/>
      <c r="G87" s="66"/>
      <c r="H87" s="66"/>
      <c r="I87" s="66"/>
      <c r="J87" s="66"/>
      <c r="K87" s="66"/>
    </row>
    <row r="88" spans="1:11" ht="31.5" customHeight="1" thickBot="1">
      <c r="A88" s="6"/>
      <c r="B88" s="9" t="s">
        <v>70</v>
      </c>
      <c r="C88" s="76" t="s">
        <v>198</v>
      </c>
      <c r="D88" s="12">
        <v>262</v>
      </c>
      <c r="E88" s="66"/>
      <c r="F88" s="66"/>
      <c r="G88" s="66"/>
      <c r="H88" s="66"/>
      <c r="I88" s="66"/>
      <c r="J88" s="66"/>
      <c r="K88" s="66"/>
    </row>
    <row r="89" spans="1:11" ht="24.75" customHeight="1" thickBot="1">
      <c r="A89" s="6"/>
      <c r="B89" s="9" t="s">
        <v>192</v>
      </c>
      <c r="C89" s="76" t="s">
        <v>198</v>
      </c>
      <c r="D89" s="8">
        <v>290</v>
      </c>
      <c r="E89" s="66"/>
      <c r="F89" s="66"/>
      <c r="G89" s="66"/>
      <c r="H89" s="66"/>
      <c r="I89" s="66">
        <f>E89+F89+G89+H89</f>
        <v>0</v>
      </c>
      <c r="J89" s="66"/>
      <c r="K89" s="66"/>
    </row>
    <row r="90" spans="1:11" ht="22.5" customHeight="1" thickBot="1">
      <c r="A90" s="6"/>
      <c r="B90" s="9" t="s">
        <v>193</v>
      </c>
      <c r="C90" s="76" t="s">
        <v>198</v>
      </c>
      <c r="D90" s="8">
        <v>290</v>
      </c>
      <c r="E90" s="66"/>
      <c r="F90" s="66"/>
      <c r="G90" s="66"/>
      <c r="H90" s="66"/>
      <c r="I90" s="66">
        <f>E90+F90+G90+H90</f>
        <v>0</v>
      </c>
      <c r="J90" s="66"/>
      <c r="K90" s="66"/>
    </row>
    <row r="91" spans="1:11" ht="35.25" customHeight="1" thickBot="1">
      <c r="A91" s="6"/>
      <c r="B91" s="9" t="s">
        <v>199</v>
      </c>
      <c r="C91" s="76"/>
      <c r="D91" s="8">
        <v>340</v>
      </c>
      <c r="E91" s="66"/>
      <c r="F91" s="66"/>
      <c r="G91" s="66"/>
      <c r="H91" s="66"/>
      <c r="I91" s="66">
        <f>E91+F91+G91+H91</f>
        <v>0</v>
      </c>
      <c r="J91" s="66"/>
      <c r="K91" s="66"/>
    </row>
    <row r="92" spans="1:11" ht="34.5" customHeight="1" thickBot="1">
      <c r="A92" s="6" t="s">
        <v>105</v>
      </c>
      <c r="B92" s="7" t="s">
        <v>106</v>
      </c>
      <c r="C92" s="75"/>
      <c r="D92" s="8" t="s">
        <v>15</v>
      </c>
      <c r="E92" s="65">
        <f>E93+E98+E106+E107+E108+E109</f>
        <v>98200</v>
      </c>
      <c r="F92" s="65">
        <f>F93+F98+F106+F107+F108+F109</f>
        <v>98200</v>
      </c>
      <c r="G92" s="65">
        <f>G93+G98+G106+G107+G108+G109</f>
        <v>98200</v>
      </c>
      <c r="H92" s="65">
        <f>H93+H98+H106+H107+H108+H109</f>
        <v>98200</v>
      </c>
      <c r="I92" s="65">
        <f>I93+I98+I106+I107+I108+I109</f>
        <v>392800</v>
      </c>
      <c r="J92" s="65">
        <v>392800</v>
      </c>
      <c r="K92" s="65">
        <v>392800</v>
      </c>
    </row>
    <row r="93" spans="1:11" ht="18" customHeight="1" thickBot="1">
      <c r="A93" s="6"/>
      <c r="B93" s="9" t="s">
        <v>45</v>
      </c>
      <c r="C93" s="76"/>
      <c r="D93" s="8">
        <v>210</v>
      </c>
      <c r="E93" s="66">
        <f>SUM(E95+F96+E97)</f>
        <v>5000</v>
      </c>
      <c r="F93" s="66">
        <f>SUM(F95+G96+F97)</f>
        <v>5000</v>
      </c>
      <c r="G93" s="66">
        <f>SUM(G95+G96+G97)</f>
        <v>5000</v>
      </c>
      <c r="H93" s="66">
        <f>SUM(H95+H96+H97)</f>
        <v>5000</v>
      </c>
      <c r="I93" s="66">
        <f>SUM(I95+I96+I97)</f>
        <v>20000</v>
      </c>
      <c r="J93" s="66">
        <v>20000</v>
      </c>
      <c r="K93" s="66">
        <v>20000</v>
      </c>
    </row>
    <row r="94" spans="1:11" ht="16.5" thickBot="1">
      <c r="A94" s="6"/>
      <c r="B94" s="9" t="s">
        <v>46</v>
      </c>
      <c r="C94" s="76"/>
      <c r="D94" s="8"/>
      <c r="E94" s="66"/>
      <c r="F94" s="66"/>
      <c r="G94" s="66"/>
      <c r="H94" s="66"/>
      <c r="I94" s="66"/>
      <c r="J94" s="66"/>
      <c r="K94" s="66"/>
    </row>
    <row r="95" spans="1:11" ht="31.5" customHeight="1" thickBot="1">
      <c r="A95" s="14"/>
      <c r="B95" s="9" t="s">
        <v>48</v>
      </c>
      <c r="C95" s="76" t="s">
        <v>200</v>
      </c>
      <c r="D95" s="8">
        <v>211</v>
      </c>
      <c r="E95" s="66"/>
      <c r="F95" s="66"/>
      <c r="G95" s="66"/>
      <c r="H95" s="66"/>
      <c r="I95" s="66">
        <f>SUM(H95+G95+F95+E95)</f>
        <v>0</v>
      </c>
      <c r="J95" s="66"/>
      <c r="K95" s="66"/>
    </row>
    <row r="96" spans="1:11" ht="31.5" customHeight="1" thickBot="1">
      <c r="A96" s="14"/>
      <c r="B96" s="9" t="s">
        <v>50</v>
      </c>
      <c r="C96" s="76" t="s">
        <v>201</v>
      </c>
      <c r="D96" s="8">
        <v>212</v>
      </c>
      <c r="E96" s="66">
        <v>5000</v>
      </c>
      <c r="F96" s="66">
        <v>5000</v>
      </c>
      <c r="G96" s="66">
        <v>5000</v>
      </c>
      <c r="H96" s="66">
        <v>5000</v>
      </c>
      <c r="I96" s="66">
        <f>E96+F96+G96+H96</f>
        <v>20000</v>
      </c>
      <c r="J96" s="66">
        <v>20000</v>
      </c>
      <c r="K96" s="66">
        <v>20000</v>
      </c>
    </row>
    <row r="97" spans="1:11" ht="31.5" customHeight="1" thickBot="1">
      <c r="A97" s="14"/>
      <c r="B97" s="9" t="s">
        <v>52</v>
      </c>
      <c r="C97" s="76" t="s">
        <v>202</v>
      </c>
      <c r="D97" s="8">
        <v>213</v>
      </c>
      <c r="E97" s="66"/>
      <c r="F97" s="66"/>
      <c r="G97" s="66"/>
      <c r="H97" s="66"/>
      <c r="I97" s="66">
        <f>SUM(H97+G97+F97+E97)</f>
        <v>0</v>
      </c>
      <c r="J97" s="66"/>
      <c r="K97" s="66"/>
    </row>
    <row r="98" spans="1:11" ht="31.5" customHeight="1" thickBot="1">
      <c r="A98" s="14"/>
      <c r="B98" s="9" t="s">
        <v>54</v>
      </c>
      <c r="C98" s="76"/>
      <c r="D98" s="8">
        <v>220</v>
      </c>
      <c r="E98" s="66">
        <f>E100+E101+E102+E103+E104+E105</f>
        <v>51525</v>
      </c>
      <c r="F98" s="66">
        <f>F100+F101+F102+F103+F104+F105</f>
        <v>51525</v>
      </c>
      <c r="G98" s="66">
        <f>G100+G101+G102+G103+G104+G105</f>
        <v>51525</v>
      </c>
      <c r="H98" s="66">
        <f>H100+H101+H102+H103+H104+H105</f>
        <v>51525</v>
      </c>
      <c r="I98" s="66">
        <f>SUM(I100+I101+I103+I104+I105)</f>
        <v>206100</v>
      </c>
      <c r="J98" s="66">
        <f>SUM(J100+J101+J103+J104+J105)</f>
        <v>206100</v>
      </c>
      <c r="K98" s="66">
        <f>SUM(K100+K101+K103+K104+K105)</f>
        <v>206100</v>
      </c>
    </row>
    <row r="99" spans="1:11" ht="31.5" customHeight="1" thickBot="1">
      <c r="A99" s="14"/>
      <c r="B99" s="9" t="s">
        <v>46</v>
      </c>
      <c r="C99" s="76"/>
      <c r="D99" s="8"/>
      <c r="E99" s="66"/>
      <c r="F99" s="66"/>
      <c r="G99" s="66"/>
      <c r="H99" s="66"/>
      <c r="I99" s="66"/>
      <c r="J99" s="66"/>
      <c r="K99" s="66"/>
    </row>
    <row r="100" spans="1:11" ht="31.5" customHeight="1" thickBot="1">
      <c r="A100" s="14"/>
      <c r="B100" s="9" t="s">
        <v>56</v>
      </c>
      <c r="C100" s="76" t="s">
        <v>198</v>
      </c>
      <c r="D100" s="8">
        <v>221</v>
      </c>
      <c r="E100" s="66">
        <v>10625</v>
      </c>
      <c r="F100" s="66">
        <v>10625</v>
      </c>
      <c r="G100" s="66">
        <v>10625</v>
      </c>
      <c r="H100" s="66">
        <v>10625</v>
      </c>
      <c r="I100" s="66">
        <f>SUM(H100+G100+F100+E100)</f>
        <v>42500</v>
      </c>
      <c r="J100" s="66">
        <v>42500</v>
      </c>
      <c r="K100" s="66">
        <v>42500</v>
      </c>
    </row>
    <row r="101" spans="1:11" ht="31.5" customHeight="1" thickBot="1">
      <c r="A101" s="14"/>
      <c r="B101" s="9" t="s">
        <v>58</v>
      </c>
      <c r="C101" s="76" t="s">
        <v>198</v>
      </c>
      <c r="D101" s="8">
        <v>222</v>
      </c>
      <c r="E101" s="66">
        <v>3075</v>
      </c>
      <c r="F101" s="66">
        <v>3075</v>
      </c>
      <c r="G101" s="66">
        <v>3075</v>
      </c>
      <c r="H101" s="66">
        <v>3075</v>
      </c>
      <c r="I101" s="66">
        <f>SUM(H101+G101+F101+E101)</f>
        <v>12300</v>
      </c>
      <c r="J101" s="66">
        <v>12300</v>
      </c>
      <c r="K101" s="66">
        <v>12300</v>
      </c>
    </row>
    <row r="102" spans="1:14" ht="16.5" thickBot="1">
      <c r="A102" s="10"/>
      <c r="B102" s="9" t="s">
        <v>60</v>
      </c>
      <c r="C102" s="76"/>
      <c r="D102" s="8">
        <v>223</v>
      </c>
      <c r="E102" s="66"/>
      <c r="F102" s="66"/>
      <c r="G102" s="66"/>
      <c r="H102" s="66"/>
      <c r="I102" s="66"/>
      <c r="J102" s="66"/>
      <c r="K102" s="66"/>
      <c r="N102" t="s">
        <v>102</v>
      </c>
    </row>
    <row r="103" spans="1:11" ht="20.25" customHeight="1" thickBot="1">
      <c r="A103" s="11"/>
      <c r="B103" s="9" t="s">
        <v>62</v>
      </c>
      <c r="C103" s="76" t="s">
        <v>198</v>
      </c>
      <c r="D103" s="8">
        <v>224</v>
      </c>
      <c r="E103" s="66">
        <v>2500</v>
      </c>
      <c r="F103" s="66">
        <v>2500</v>
      </c>
      <c r="G103" s="66">
        <v>2500</v>
      </c>
      <c r="H103" s="66">
        <v>2500</v>
      </c>
      <c r="I103" s="66">
        <f>E103+F103+G103+H103</f>
        <v>10000</v>
      </c>
      <c r="J103" s="66">
        <v>10000</v>
      </c>
      <c r="K103" s="66">
        <v>10000</v>
      </c>
    </row>
    <row r="104" spans="1:11" ht="20.25" customHeight="1" thickBot="1">
      <c r="A104" s="11"/>
      <c r="B104" s="9" t="s">
        <v>64</v>
      </c>
      <c r="C104" s="76" t="s">
        <v>198</v>
      </c>
      <c r="D104" s="8">
        <v>225</v>
      </c>
      <c r="E104" s="66">
        <v>5075</v>
      </c>
      <c r="F104" s="66">
        <v>5075</v>
      </c>
      <c r="G104" s="66">
        <v>5075</v>
      </c>
      <c r="H104" s="66">
        <v>5075</v>
      </c>
      <c r="I104" s="66">
        <f>E104+F104+G104+H104</f>
        <v>20300</v>
      </c>
      <c r="J104" s="66">
        <v>20300</v>
      </c>
      <c r="K104" s="66">
        <v>20300</v>
      </c>
    </row>
    <row r="105" spans="1:11" ht="20.25" customHeight="1" thickBot="1">
      <c r="A105" s="11"/>
      <c r="B105" s="9" t="s">
        <v>66</v>
      </c>
      <c r="C105" s="76" t="s">
        <v>198</v>
      </c>
      <c r="D105" s="8">
        <v>226</v>
      </c>
      <c r="E105" s="66">
        <v>30250</v>
      </c>
      <c r="F105" s="66">
        <v>30250</v>
      </c>
      <c r="G105" s="66">
        <v>30250</v>
      </c>
      <c r="H105" s="66">
        <v>30250</v>
      </c>
      <c r="I105" s="66">
        <f>SUM(H105+G105+F105+E105)</f>
        <v>121000</v>
      </c>
      <c r="J105" s="66">
        <v>121000</v>
      </c>
      <c r="K105" s="66">
        <v>121000</v>
      </c>
    </row>
    <row r="106" spans="1:11" ht="20.25" customHeight="1" thickBot="1">
      <c r="A106" s="11"/>
      <c r="B106" s="9" t="s">
        <v>73</v>
      </c>
      <c r="C106" s="76" t="s">
        <v>212</v>
      </c>
      <c r="D106" s="8">
        <v>290</v>
      </c>
      <c r="E106" s="66">
        <v>6500</v>
      </c>
      <c r="F106" s="66">
        <v>6500</v>
      </c>
      <c r="G106" s="66">
        <v>6500</v>
      </c>
      <c r="H106" s="66">
        <v>6500</v>
      </c>
      <c r="I106" s="66">
        <f>SUM(H106+G106+F106+E106)</f>
        <v>26000</v>
      </c>
      <c r="J106" s="66">
        <v>26000</v>
      </c>
      <c r="K106" s="66">
        <v>26000</v>
      </c>
    </row>
    <row r="107" spans="1:11" ht="20.25" customHeight="1" thickBot="1">
      <c r="A107" s="11"/>
      <c r="B107" s="9" t="s">
        <v>73</v>
      </c>
      <c r="C107" s="76" t="s">
        <v>198</v>
      </c>
      <c r="D107" s="8">
        <v>290</v>
      </c>
      <c r="E107" s="66">
        <v>5000</v>
      </c>
      <c r="F107" s="66">
        <v>5000</v>
      </c>
      <c r="G107" s="66">
        <v>5000</v>
      </c>
      <c r="H107" s="66">
        <v>5000</v>
      </c>
      <c r="I107" s="66">
        <f>E107+F107+G107+H107</f>
        <v>20000</v>
      </c>
      <c r="J107" s="66">
        <v>20000</v>
      </c>
      <c r="K107" s="66">
        <v>20000</v>
      </c>
    </row>
    <row r="108" spans="1:11" ht="20.25" customHeight="1" thickBot="1">
      <c r="A108" s="11"/>
      <c r="B108" s="9" t="s">
        <v>73</v>
      </c>
      <c r="C108" s="76" t="s">
        <v>204</v>
      </c>
      <c r="D108" s="8">
        <v>290</v>
      </c>
      <c r="E108" s="66">
        <v>1000</v>
      </c>
      <c r="F108" s="66">
        <v>1000</v>
      </c>
      <c r="G108" s="66">
        <v>1000</v>
      </c>
      <c r="H108" s="66">
        <v>1000</v>
      </c>
      <c r="I108" s="66">
        <f>E108+F108+G108+H108</f>
        <v>4000</v>
      </c>
      <c r="J108" s="66">
        <v>4000</v>
      </c>
      <c r="K108" s="66">
        <v>4000</v>
      </c>
    </row>
    <row r="109" spans="1:11" ht="20.25" customHeight="1" thickBot="1">
      <c r="A109" s="11"/>
      <c r="B109" s="9" t="s">
        <v>75</v>
      </c>
      <c r="C109" s="76"/>
      <c r="D109" s="8">
        <v>300</v>
      </c>
      <c r="E109" s="66">
        <f>SUM(E111+E112)</f>
        <v>29175</v>
      </c>
      <c r="F109" s="66">
        <f>SUM(F111+F112)</f>
        <v>29175</v>
      </c>
      <c r="G109" s="66">
        <f>SUM(G111+G112)</f>
        <v>29175</v>
      </c>
      <c r="H109" s="66">
        <f>SUM(H111+H112)</f>
        <v>29175</v>
      </c>
      <c r="I109" s="66">
        <f>SUM(I111+I112)</f>
        <v>116700</v>
      </c>
      <c r="J109" s="66">
        <v>116700</v>
      </c>
      <c r="K109" s="66">
        <v>116700</v>
      </c>
    </row>
    <row r="110" spans="1:11" ht="32.25" customHeight="1" thickBot="1">
      <c r="A110" s="11"/>
      <c r="B110" s="9" t="s">
        <v>46</v>
      </c>
      <c r="C110" s="76"/>
      <c r="D110" s="8"/>
      <c r="E110" s="66"/>
      <c r="F110" s="66"/>
      <c r="G110" s="66"/>
      <c r="H110" s="66"/>
      <c r="I110" s="66"/>
      <c r="J110" s="66"/>
      <c r="K110" s="66"/>
    </row>
    <row r="111" spans="1:11" ht="32.25" customHeight="1" thickBot="1">
      <c r="A111" s="11"/>
      <c r="B111" s="9" t="s">
        <v>76</v>
      </c>
      <c r="C111" s="76"/>
      <c r="D111" s="8">
        <v>310</v>
      </c>
      <c r="E111" s="66"/>
      <c r="F111" s="66"/>
      <c r="G111" s="66"/>
      <c r="H111" s="66"/>
      <c r="I111" s="66">
        <f aca="true" t="shared" si="16" ref="I111:K112">SUM(H111+G111+F111+E111)</f>
        <v>0</v>
      </c>
      <c r="J111" s="66">
        <f t="shared" si="16"/>
        <v>0</v>
      </c>
      <c r="K111" s="66">
        <f t="shared" si="16"/>
        <v>0</v>
      </c>
    </row>
    <row r="112" spans="1:11" ht="32.25" customHeight="1" thickBot="1">
      <c r="A112" s="11"/>
      <c r="B112" s="9" t="s">
        <v>77</v>
      </c>
      <c r="C112" s="76" t="s">
        <v>198</v>
      </c>
      <c r="D112" s="8">
        <v>340</v>
      </c>
      <c r="E112" s="66">
        <v>29175</v>
      </c>
      <c r="F112" s="66">
        <v>29175</v>
      </c>
      <c r="G112" s="66">
        <v>29175</v>
      </c>
      <c r="H112" s="66">
        <v>29175</v>
      </c>
      <c r="I112" s="66">
        <f t="shared" si="16"/>
        <v>116700</v>
      </c>
      <c r="J112" s="66">
        <v>116700</v>
      </c>
      <c r="K112" s="66">
        <v>116700</v>
      </c>
    </row>
    <row r="113" spans="1:11" ht="18" customHeight="1" thickBot="1">
      <c r="A113" s="6"/>
      <c r="B113" s="15" t="s">
        <v>107</v>
      </c>
      <c r="C113" s="80"/>
      <c r="D113" s="8"/>
      <c r="E113" s="66"/>
      <c r="F113" s="66"/>
      <c r="G113" s="66"/>
      <c r="H113" s="66"/>
      <c r="I113" s="66"/>
      <c r="J113" s="66"/>
      <c r="K113" s="66"/>
    </row>
    <row r="114" spans="1:11" ht="33.75" customHeight="1" thickBot="1">
      <c r="A114" s="6" t="s">
        <v>108</v>
      </c>
      <c r="B114" s="7" t="s">
        <v>109</v>
      </c>
      <c r="C114" s="75"/>
      <c r="D114" s="8" t="s">
        <v>15</v>
      </c>
      <c r="E114" s="66"/>
      <c r="F114" s="66"/>
      <c r="G114" s="66"/>
      <c r="H114" s="66"/>
      <c r="I114" s="66"/>
      <c r="J114" s="66"/>
      <c r="K114" s="66"/>
    </row>
  </sheetData>
  <sheetProtection/>
  <mergeCells count="79">
    <mergeCell ref="I80:I81"/>
    <mergeCell ref="J80:J81"/>
    <mergeCell ref="K80:K81"/>
    <mergeCell ref="A1:K1"/>
    <mergeCell ref="H47:H48"/>
    <mergeCell ref="I47:I48"/>
    <mergeCell ref="J47:J48"/>
    <mergeCell ref="K47:K48"/>
    <mergeCell ref="I37:I38"/>
    <mergeCell ref="J37:J38"/>
    <mergeCell ref="K37:K38"/>
    <mergeCell ref="A47:A48"/>
    <mergeCell ref="B47:B48"/>
    <mergeCell ref="A80:A81"/>
    <mergeCell ref="B80:B81"/>
    <mergeCell ref="D80:D81"/>
    <mergeCell ref="E80:E81"/>
    <mergeCell ref="F80:F81"/>
    <mergeCell ref="G80:G81"/>
    <mergeCell ref="H37:H38"/>
    <mergeCell ref="F37:F38"/>
    <mergeCell ref="H80:H81"/>
    <mergeCell ref="D47:D48"/>
    <mergeCell ref="E47:E48"/>
    <mergeCell ref="F47:F48"/>
    <mergeCell ref="G47:G48"/>
    <mergeCell ref="K32:K33"/>
    <mergeCell ref="A32:A33"/>
    <mergeCell ref="B32:B33"/>
    <mergeCell ref="D32:D33"/>
    <mergeCell ref="E32:E33"/>
    <mergeCell ref="F32:F33"/>
    <mergeCell ref="G32:G33"/>
    <mergeCell ref="H32:H33"/>
    <mergeCell ref="I32:I33"/>
    <mergeCell ref="J32:J33"/>
    <mergeCell ref="E29:E30"/>
    <mergeCell ref="F29:F30"/>
    <mergeCell ref="H29:H30"/>
    <mergeCell ref="I29:I30"/>
    <mergeCell ref="J29:J30"/>
    <mergeCell ref="A37:A38"/>
    <mergeCell ref="B37:B38"/>
    <mergeCell ref="D37:D38"/>
    <mergeCell ref="E37:E38"/>
    <mergeCell ref="G37:G38"/>
    <mergeCell ref="D6:D7"/>
    <mergeCell ref="A15:A16"/>
    <mergeCell ref="B15:B16"/>
    <mergeCell ref="A29:A30"/>
    <mergeCell ref="B29:B30"/>
    <mergeCell ref="D29:D30"/>
    <mergeCell ref="A3:A5"/>
    <mergeCell ref="B3:B5"/>
    <mergeCell ref="D3:D5"/>
    <mergeCell ref="E3:I3"/>
    <mergeCell ref="E15:E16"/>
    <mergeCell ref="G6:G7"/>
    <mergeCell ref="E6:E7"/>
    <mergeCell ref="D15:D16"/>
    <mergeCell ref="A6:A7"/>
    <mergeCell ref="B6:B7"/>
    <mergeCell ref="K3:K5"/>
    <mergeCell ref="I4:I5"/>
    <mergeCell ref="H6:H7"/>
    <mergeCell ref="I6:I7"/>
    <mergeCell ref="J6:J7"/>
    <mergeCell ref="K6:K7"/>
    <mergeCell ref="J3:J5"/>
    <mergeCell ref="I49:I50"/>
    <mergeCell ref="K15:K16"/>
    <mergeCell ref="F6:F7"/>
    <mergeCell ref="H15:H16"/>
    <mergeCell ref="I15:I16"/>
    <mergeCell ref="J15:J16"/>
    <mergeCell ref="F15:F16"/>
    <mergeCell ref="G15:G16"/>
    <mergeCell ref="K29:K30"/>
    <mergeCell ref="G29:G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rowBreaks count="1" manualBreakCount="1">
    <brk id="5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6">
      <selection activeCell="A32" sqref="A32:D32"/>
    </sheetView>
  </sheetViews>
  <sheetFormatPr defaultColWidth="9.140625" defaultRowHeight="15"/>
  <cols>
    <col min="1" max="1" width="6.28125" style="0" customWidth="1"/>
    <col min="2" max="2" width="54.8515625" style="0" customWidth="1"/>
    <col min="4" max="4" width="16.28125" style="0" customWidth="1"/>
  </cols>
  <sheetData>
    <row r="1" spans="1:2" ht="15.75">
      <c r="A1" s="16" t="s">
        <v>102</v>
      </c>
      <c r="B1" s="64" t="s">
        <v>206</v>
      </c>
    </row>
    <row r="2" ht="15.75">
      <c r="A2" s="17"/>
    </row>
    <row r="3" spans="1:4" ht="16.5">
      <c r="A3" s="105" t="s">
        <v>177</v>
      </c>
      <c r="B3" s="105"/>
      <c r="C3" s="105"/>
      <c r="D3" s="105"/>
    </row>
    <row r="4" spans="1:4" ht="16.5">
      <c r="A4" s="105" t="s">
        <v>208</v>
      </c>
      <c r="B4" s="105"/>
      <c r="C4" s="105"/>
      <c r="D4" s="105"/>
    </row>
    <row r="5" spans="1:10" ht="15" customHeight="1">
      <c r="A5" s="110" t="s">
        <v>209</v>
      </c>
      <c r="B5" s="110"/>
      <c r="C5" s="110"/>
      <c r="D5" s="110"/>
      <c r="E5" s="33"/>
      <c r="F5" s="33"/>
      <c r="G5" s="40"/>
      <c r="H5" s="50"/>
      <c r="I5" s="50"/>
      <c r="J5" s="32"/>
    </row>
    <row r="6" spans="1:10" ht="15.75" customHeight="1">
      <c r="A6" s="34"/>
      <c r="B6" s="34"/>
      <c r="C6" s="34"/>
      <c r="D6" s="33"/>
      <c r="E6" s="33"/>
      <c r="F6" s="33"/>
      <c r="G6" s="40"/>
      <c r="H6" s="50"/>
      <c r="I6" s="50"/>
      <c r="J6" s="32"/>
    </row>
    <row r="7" spans="1:10" ht="18.75">
      <c r="A7" s="34"/>
      <c r="B7" s="34"/>
      <c r="C7" s="40"/>
      <c r="D7" s="22" t="s">
        <v>110</v>
      </c>
      <c r="E7" s="43"/>
      <c r="F7" s="34"/>
      <c r="G7" s="46"/>
      <c r="H7" s="50"/>
      <c r="I7" s="50"/>
      <c r="J7" s="49"/>
    </row>
    <row r="8" spans="1:10" ht="19.5" thickBot="1">
      <c r="A8" s="34"/>
      <c r="B8" s="34"/>
      <c r="C8" s="40"/>
      <c r="D8" s="24"/>
      <c r="E8" s="43"/>
      <c r="F8" s="34"/>
      <c r="G8" s="47"/>
      <c r="H8" s="50"/>
      <c r="I8" s="50"/>
      <c r="J8" s="49"/>
    </row>
    <row r="9" spans="1:10" ht="25.5">
      <c r="A9" s="35"/>
      <c r="B9" s="35"/>
      <c r="C9" s="20" t="s">
        <v>111</v>
      </c>
      <c r="D9" s="41"/>
      <c r="E9" s="44"/>
      <c r="F9" s="35"/>
      <c r="G9" s="47"/>
      <c r="H9" s="51"/>
      <c r="I9" s="51"/>
      <c r="J9" s="32"/>
    </row>
    <row r="10" spans="1:10" ht="26.25" thickBot="1">
      <c r="A10" s="36"/>
      <c r="B10" s="36"/>
      <c r="C10" s="21" t="s">
        <v>112</v>
      </c>
      <c r="D10" s="42"/>
      <c r="E10" s="44"/>
      <c r="F10" s="18"/>
      <c r="G10" s="46"/>
      <c r="H10" s="50"/>
      <c r="I10" s="50"/>
      <c r="J10" s="32"/>
    </row>
    <row r="11" spans="1:10" ht="26.25" thickBot="1">
      <c r="A11" s="37"/>
      <c r="B11" s="37"/>
      <c r="C11" s="21" t="s">
        <v>113</v>
      </c>
      <c r="D11" s="52">
        <v>43101</v>
      </c>
      <c r="E11" s="45"/>
      <c r="F11" s="25"/>
      <c r="G11" s="46"/>
      <c r="H11" s="50"/>
      <c r="I11" s="50"/>
      <c r="J11" s="32"/>
    </row>
    <row r="12" spans="1:10" ht="16.5" customHeight="1" thickBot="1">
      <c r="A12" s="38" t="s">
        <v>114</v>
      </c>
      <c r="B12" s="38"/>
      <c r="C12" s="20"/>
      <c r="D12" s="53"/>
      <c r="E12" s="44"/>
      <c r="F12" s="38"/>
      <c r="G12" s="46"/>
      <c r="H12" s="50"/>
      <c r="I12" s="50"/>
      <c r="J12" s="32"/>
    </row>
    <row r="13" spans="1:10" ht="16.5" customHeight="1" thickBot="1">
      <c r="A13" s="38" t="s">
        <v>115</v>
      </c>
      <c r="B13" s="38"/>
      <c r="C13" s="20"/>
      <c r="D13" s="53"/>
      <c r="E13" s="44"/>
      <c r="F13" s="38"/>
      <c r="G13" s="46"/>
      <c r="H13" s="50"/>
      <c r="I13" s="50"/>
      <c r="J13" s="32"/>
    </row>
    <row r="14" spans="1:10" ht="16.5" customHeight="1" thickBot="1">
      <c r="A14" s="38" t="s">
        <v>116</v>
      </c>
      <c r="B14" s="38"/>
      <c r="C14" s="20" t="s">
        <v>117</v>
      </c>
      <c r="D14" s="53" t="s">
        <v>118</v>
      </c>
      <c r="E14" s="44"/>
      <c r="F14" s="38"/>
      <c r="G14" s="46"/>
      <c r="H14" s="50"/>
      <c r="I14" s="50"/>
      <c r="J14" s="32"/>
    </row>
    <row r="15" spans="1:10" ht="47.25" customHeight="1" thickBot="1">
      <c r="A15" s="108" t="s">
        <v>194</v>
      </c>
      <c r="B15" s="108"/>
      <c r="C15" s="20"/>
      <c r="D15" s="53"/>
      <c r="E15" s="44"/>
      <c r="F15" s="38"/>
      <c r="G15" s="48"/>
      <c r="H15" s="50"/>
      <c r="I15" s="50"/>
      <c r="J15" s="32"/>
    </row>
    <row r="16" spans="1:10" ht="16.5" customHeight="1" thickBot="1">
      <c r="A16" s="38" t="s">
        <v>119</v>
      </c>
      <c r="B16" s="38"/>
      <c r="C16" s="20"/>
      <c r="D16" s="53"/>
      <c r="E16" s="44"/>
      <c r="F16" s="38"/>
      <c r="G16" s="46"/>
      <c r="H16" s="50"/>
      <c r="I16" s="50"/>
      <c r="J16" s="32"/>
    </row>
    <row r="17" spans="1:10" ht="16.5" customHeight="1" thickBot="1">
      <c r="A17" s="38" t="s">
        <v>120</v>
      </c>
      <c r="B17" s="38"/>
      <c r="C17" s="39"/>
      <c r="D17" s="53"/>
      <c r="E17" s="44"/>
      <c r="F17" s="37"/>
      <c r="G17" s="46"/>
      <c r="H17" s="50"/>
      <c r="I17" s="50"/>
      <c r="J17" s="32"/>
    </row>
    <row r="18" spans="1:10" ht="30.75" customHeight="1" thickBot="1">
      <c r="A18" s="109" t="s">
        <v>122</v>
      </c>
      <c r="B18" s="109"/>
      <c r="C18" s="20"/>
      <c r="D18" s="53"/>
      <c r="E18" s="44"/>
      <c r="F18" s="38"/>
      <c r="G18" s="38"/>
      <c r="H18" s="38"/>
      <c r="I18" s="38"/>
      <c r="J18" s="19"/>
    </row>
    <row r="19" spans="1:10" ht="15.75" customHeight="1" thickBot="1">
      <c r="A19" s="38" t="s">
        <v>123</v>
      </c>
      <c r="B19" s="38"/>
      <c r="C19" s="20" t="s">
        <v>121</v>
      </c>
      <c r="D19" s="53"/>
      <c r="E19" s="44"/>
      <c r="F19" s="38"/>
      <c r="G19" s="38"/>
      <c r="H19" s="38"/>
      <c r="I19" s="38"/>
      <c r="J19" s="19"/>
    </row>
    <row r="20" spans="1:10" ht="31.5" customHeight="1">
      <c r="A20" s="108" t="s">
        <v>124</v>
      </c>
      <c r="B20" s="108"/>
      <c r="C20" s="38"/>
      <c r="D20" s="38"/>
      <c r="E20" s="38"/>
      <c r="F20" s="38"/>
      <c r="G20" s="37"/>
      <c r="H20" s="37"/>
      <c r="I20" s="23"/>
      <c r="J20" s="19"/>
    </row>
    <row r="21" spans="1:10" ht="15.75">
      <c r="A21" s="32"/>
      <c r="B21" s="32"/>
      <c r="C21" s="32"/>
      <c r="D21" s="32"/>
      <c r="E21" s="19"/>
      <c r="F21" s="19"/>
      <c r="G21" s="19"/>
      <c r="H21" s="19"/>
      <c r="I21" s="19"/>
      <c r="J21" s="23"/>
    </row>
    <row r="22" ht="15">
      <c r="A22" s="32"/>
    </row>
    <row r="23" ht="16.5">
      <c r="A23" s="26" t="s">
        <v>125</v>
      </c>
    </row>
    <row r="24" spans="1:4" ht="33.75" customHeight="1">
      <c r="A24" s="113" t="s">
        <v>195</v>
      </c>
      <c r="B24" s="113"/>
      <c r="C24" s="113"/>
      <c r="D24" s="113"/>
    </row>
    <row r="25" spans="1:4" ht="16.5">
      <c r="A25" s="83" t="s">
        <v>168</v>
      </c>
      <c r="B25" s="84"/>
      <c r="C25" s="84"/>
      <c r="D25" s="84"/>
    </row>
    <row r="26" spans="1:4" ht="33" customHeight="1">
      <c r="A26" s="113" t="s">
        <v>174</v>
      </c>
      <c r="B26" s="113"/>
      <c r="C26" s="113"/>
      <c r="D26" s="113"/>
    </row>
    <row r="27" spans="1:4" ht="16.5">
      <c r="A27" s="83" t="s">
        <v>169</v>
      </c>
      <c r="B27" s="84"/>
      <c r="C27" s="84"/>
      <c r="D27" s="84"/>
    </row>
    <row r="28" spans="1:4" ht="16.5">
      <c r="A28" s="83" t="s">
        <v>170</v>
      </c>
      <c r="B28" s="84"/>
      <c r="C28" s="84"/>
      <c r="D28" s="84"/>
    </row>
    <row r="29" spans="1:4" ht="16.5">
      <c r="A29" s="83" t="s">
        <v>171</v>
      </c>
      <c r="B29" s="84"/>
      <c r="C29" s="84"/>
      <c r="D29" s="84"/>
    </row>
    <row r="30" spans="1:4" ht="16.5">
      <c r="A30" s="83" t="s">
        <v>172</v>
      </c>
      <c r="B30" s="84"/>
      <c r="C30" s="84"/>
      <c r="D30" s="84"/>
    </row>
    <row r="31" spans="1:4" ht="16.5">
      <c r="A31" s="83" t="s">
        <v>173</v>
      </c>
      <c r="B31" s="84"/>
      <c r="C31" s="84"/>
      <c r="D31" s="84"/>
    </row>
    <row r="32" spans="1:4" ht="66.75" customHeight="1">
      <c r="A32" s="113" t="s">
        <v>175</v>
      </c>
      <c r="B32" s="113"/>
      <c r="C32" s="113"/>
      <c r="D32" s="113"/>
    </row>
    <row r="33" spans="1:4" ht="69" customHeight="1">
      <c r="A33" s="113" t="s">
        <v>176</v>
      </c>
      <c r="B33" s="113"/>
      <c r="C33" s="113"/>
      <c r="D33" s="113"/>
    </row>
    <row r="34" spans="1:4" ht="16.5">
      <c r="A34" s="31"/>
      <c r="B34" s="60"/>
      <c r="C34" s="60"/>
      <c r="D34" s="60"/>
    </row>
    <row r="35" ht="16.5">
      <c r="A35" s="26" t="s">
        <v>126</v>
      </c>
    </row>
    <row r="36" ht="16.5">
      <c r="A36" s="1"/>
    </row>
    <row r="37" spans="1:4" ht="30" customHeight="1">
      <c r="A37" s="54" t="s">
        <v>127</v>
      </c>
      <c r="B37" s="54" t="s">
        <v>2</v>
      </c>
      <c r="C37" s="111" t="s">
        <v>128</v>
      </c>
      <c r="D37" s="111"/>
    </row>
    <row r="38" spans="1:4" ht="18" customHeight="1">
      <c r="A38" s="55" t="s">
        <v>13</v>
      </c>
      <c r="B38" s="56" t="s">
        <v>129</v>
      </c>
      <c r="C38" s="112"/>
      <c r="D38" s="112"/>
    </row>
    <row r="39" spans="1:4" ht="15.75">
      <c r="A39" s="57"/>
      <c r="B39" s="58" t="s">
        <v>46</v>
      </c>
      <c r="C39" s="106"/>
      <c r="D39" s="106"/>
    </row>
    <row r="40" spans="1:4" ht="33.75" customHeight="1">
      <c r="A40" s="57" t="s">
        <v>130</v>
      </c>
      <c r="B40" s="58" t="s">
        <v>131</v>
      </c>
      <c r="C40" s="107"/>
      <c r="D40" s="107"/>
    </row>
    <row r="41" spans="1:4" ht="18" customHeight="1">
      <c r="A41" s="57"/>
      <c r="B41" s="59" t="s">
        <v>132</v>
      </c>
      <c r="C41" s="106"/>
      <c r="D41" s="106"/>
    </row>
    <row r="42" spans="1:4" ht="48" customHeight="1">
      <c r="A42" s="57" t="s">
        <v>133</v>
      </c>
      <c r="B42" s="58" t="s">
        <v>134</v>
      </c>
      <c r="C42" s="107"/>
      <c r="D42" s="107"/>
    </row>
    <row r="43" spans="1:4" ht="63.75" customHeight="1">
      <c r="A43" s="57" t="s">
        <v>135</v>
      </c>
      <c r="B43" s="58" t="s">
        <v>136</v>
      </c>
      <c r="C43" s="106"/>
      <c r="D43" s="106"/>
    </row>
    <row r="44" spans="1:4" ht="63">
      <c r="A44" s="57" t="s">
        <v>137</v>
      </c>
      <c r="B44" s="58" t="s">
        <v>138</v>
      </c>
      <c r="C44" s="106"/>
      <c r="D44" s="106"/>
    </row>
    <row r="45" spans="1:4" ht="32.25" customHeight="1">
      <c r="A45" s="57" t="s">
        <v>139</v>
      </c>
      <c r="B45" s="58" t="s">
        <v>140</v>
      </c>
      <c r="C45" s="106"/>
      <c r="D45" s="106"/>
    </row>
    <row r="46" spans="1:4" ht="32.25" customHeight="1">
      <c r="A46" s="57" t="s">
        <v>141</v>
      </c>
      <c r="B46" s="58" t="s">
        <v>142</v>
      </c>
      <c r="C46" s="107"/>
      <c r="D46" s="107"/>
    </row>
    <row r="47" spans="1:4" ht="19.5" customHeight="1">
      <c r="A47" s="57"/>
      <c r="B47" s="58" t="s">
        <v>18</v>
      </c>
      <c r="C47" s="106"/>
      <c r="D47" s="106"/>
    </row>
    <row r="48" spans="1:4" ht="31.5">
      <c r="A48" s="57" t="s">
        <v>143</v>
      </c>
      <c r="B48" s="58" t="s">
        <v>144</v>
      </c>
      <c r="C48" s="106"/>
      <c r="D48" s="106"/>
    </row>
    <row r="49" spans="1:4" ht="31.5">
      <c r="A49" s="57" t="s">
        <v>145</v>
      </c>
      <c r="B49" s="58" t="s">
        <v>146</v>
      </c>
      <c r="C49" s="106"/>
      <c r="D49" s="106"/>
    </row>
    <row r="50" spans="1:4" ht="15.75">
      <c r="A50" s="55" t="s">
        <v>16</v>
      </c>
      <c r="B50" s="56" t="s">
        <v>147</v>
      </c>
      <c r="C50" s="112"/>
      <c r="D50" s="112"/>
    </row>
    <row r="51" spans="1:4" ht="15.75">
      <c r="A51" s="57"/>
      <c r="B51" s="58" t="s">
        <v>46</v>
      </c>
      <c r="C51" s="106"/>
      <c r="D51" s="106"/>
    </row>
    <row r="52" spans="1:4" ht="31.5">
      <c r="A52" s="57" t="s">
        <v>19</v>
      </c>
      <c r="B52" s="58" t="s">
        <v>148</v>
      </c>
      <c r="C52" s="106"/>
      <c r="D52" s="106"/>
    </row>
    <row r="53" spans="1:4" ht="31.5">
      <c r="A53" s="57" t="s">
        <v>25</v>
      </c>
      <c r="B53" s="58" t="s">
        <v>149</v>
      </c>
      <c r="C53" s="106"/>
      <c r="D53" s="106"/>
    </row>
    <row r="54" spans="1:4" ht="47.25">
      <c r="A54" s="57" t="s">
        <v>27</v>
      </c>
      <c r="B54" s="58" t="s">
        <v>150</v>
      </c>
      <c r="C54" s="106"/>
      <c r="D54" s="106"/>
    </row>
    <row r="55" spans="1:4" ht="15.75">
      <c r="A55" s="55" t="s">
        <v>42</v>
      </c>
      <c r="B55" s="56" t="s">
        <v>151</v>
      </c>
      <c r="C55" s="112"/>
      <c r="D55" s="112"/>
    </row>
    <row r="56" spans="1:4" ht="15.75">
      <c r="A56" s="57"/>
      <c r="B56" s="58" t="s">
        <v>46</v>
      </c>
      <c r="C56" s="106"/>
      <c r="D56" s="106"/>
    </row>
    <row r="57" spans="1:4" ht="15.75">
      <c r="A57" s="57" t="s">
        <v>44</v>
      </c>
      <c r="B57" s="58" t="s">
        <v>152</v>
      </c>
      <c r="C57" s="106"/>
      <c r="D57" s="106"/>
    </row>
    <row r="58" spans="1:4" ht="47.25">
      <c r="A58" s="57" t="s">
        <v>53</v>
      </c>
      <c r="B58" s="58" t="s">
        <v>153</v>
      </c>
      <c r="C58" s="106"/>
      <c r="D58" s="106"/>
    </row>
    <row r="59" spans="1:4" ht="63">
      <c r="A59" s="57" t="s">
        <v>67</v>
      </c>
      <c r="B59" s="58" t="s">
        <v>154</v>
      </c>
      <c r="C59" s="106"/>
      <c r="D59" s="106"/>
    </row>
    <row r="60" ht="15.75">
      <c r="A60" s="29"/>
    </row>
    <row r="61" ht="16.5">
      <c r="A61" s="1"/>
    </row>
  </sheetData>
  <sheetProtection/>
  <mergeCells count="33">
    <mergeCell ref="C59:D59"/>
    <mergeCell ref="A24:D24"/>
    <mergeCell ref="A26:D26"/>
    <mergeCell ref="A32:D32"/>
    <mergeCell ref="A33:D33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3:D43"/>
    <mergeCell ref="C44:D44"/>
    <mergeCell ref="C37:D37"/>
    <mergeCell ref="C38:D38"/>
    <mergeCell ref="C39:D39"/>
    <mergeCell ref="C40:D40"/>
    <mergeCell ref="C45:D45"/>
    <mergeCell ref="C46:D46"/>
    <mergeCell ref="A3:D3"/>
    <mergeCell ref="A4:D4"/>
    <mergeCell ref="A15:B15"/>
    <mergeCell ref="A18:B18"/>
    <mergeCell ref="A20:B20"/>
    <mergeCell ref="A5:D5"/>
    <mergeCell ref="C41:D41"/>
    <mergeCell ref="C42:D4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5.8515625" style="0" customWidth="1"/>
    <col min="2" max="2" width="27.00390625" style="0" customWidth="1"/>
    <col min="3" max="3" width="11.7109375" style="0" customWidth="1"/>
    <col min="4" max="4" width="14.28125" style="0" customWidth="1"/>
    <col min="5" max="5" width="14.7109375" style="0" customWidth="1"/>
    <col min="6" max="6" width="12.421875" style="0" customWidth="1"/>
  </cols>
  <sheetData>
    <row r="1" spans="1:6" ht="16.5">
      <c r="A1" s="105" t="s">
        <v>155</v>
      </c>
      <c r="B1" s="105"/>
      <c r="C1" s="105"/>
      <c r="D1" s="105"/>
      <c r="E1" s="105"/>
      <c r="F1" s="105"/>
    </row>
    <row r="2" ht="17.25" thickBot="1">
      <c r="A2" s="30"/>
    </row>
    <row r="3" spans="1:6" ht="48" thickBot="1">
      <c r="A3" s="27" t="s">
        <v>127</v>
      </c>
      <c r="B3" s="28" t="s">
        <v>2</v>
      </c>
      <c r="C3" s="28" t="s">
        <v>156</v>
      </c>
      <c r="D3" s="28" t="s">
        <v>4</v>
      </c>
      <c r="E3" s="28" t="s">
        <v>5</v>
      </c>
      <c r="F3" s="28" t="s">
        <v>6</v>
      </c>
    </row>
    <row r="4" spans="1:6" ht="31.5" customHeight="1" thickBot="1">
      <c r="A4" s="6" t="s">
        <v>13</v>
      </c>
      <c r="B4" s="9" t="s">
        <v>157</v>
      </c>
      <c r="C4" s="8" t="s">
        <v>158</v>
      </c>
      <c r="D4" s="8">
        <v>12.79</v>
      </c>
      <c r="E4" s="8"/>
      <c r="F4" s="8"/>
    </row>
    <row r="5" spans="1:6" ht="32.25" customHeight="1" thickBot="1">
      <c r="A5" s="6" t="s">
        <v>16</v>
      </c>
      <c r="B5" s="9" t="s">
        <v>159</v>
      </c>
      <c r="C5" s="8" t="s">
        <v>160</v>
      </c>
      <c r="D5" s="8">
        <v>45300</v>
      </c>
      <c r="E5" s="8"/>
      <c r="F5" s="8"/>
    </row>
    <row r="6" spans="1:6" ht="18.75" customHeight="1" thickBot="1">
      <c r="A6" s="10"/>
      <c r="B6" s="9" t="s">
        <v>18</v>
      </c>
      <c r="C6" s="8"/>
      <c r="D6" s="8"/>
      <c r="E6" s="8"/>
      <c r="F6" s="8"/>
    </row>
    <row r="7" spans="1:6" ht="18" customHeight="1" thickBot="1">
      <c r="A7" s="14" t="s">
        <v>19</v>
      </c>
      <c r="B7" s="9" t="s">
        <v>161</v>
      </c>
      <c r="C7" s="8" t="s">
        <v>160</v>
      </c>
      <c r="D7" s="8">
        <v>45300</v>
      </c>
      <c r="E7" s="8"/>
      <c r="F7" s="8"/>
    </row>
    <row r="8" spans="1:6" ht="49.5" customHeight="1" thickBot="1">
      <c r="A8" s="14" t="s">
        <v>25</v>
      </c>
      <c r="B8" s="9" t="s">
        <v>162</v>
      </c>
      <c r="C8" s="8" t="s">
        <v>160</v>
      </c>
      <c r="D8" s="8"/>
      <c r="E8" s="8"/>
      <c r="F8" s="8"/>
    </row>
    <row r="9" ht="16.5">
      <c r="A9" s="31"/>
    </row>
    <row r="10" spans="1:6" ht="15.75">
      <c r="A10" s="2" t="s">
        <v>163</v>
      </c>
      <c r="B10" s="63"/>
      <c r="C10" s="63"/>
      <c r="D10" s="63"/>
      <c r="E10" s="63"/>
      <c r="F10" s="63"/>
    </row>
    <row r="11" spans="1:6" ht="15.75">
      <c r="A11" s="2" t="s">
        <v>211</v>
      </c>
      <c r="B11" s="63"/>
      <c r="C11" s="63"/>
      <c r="D11" s="63"/>
      <c r="E11" s="63"/>
      <c r="F11" s="63"/>
    </row>
    <row r="12" spans="1:6" ht="15.75">
      <c r="A12" s="2" t="s">
        <v>181</v>
      </c>
      <c r="B12" s="63"/>
      <c r="C12" s="63"/>
      <c r="D12" s="63"/>
      <c r="E12" s="63"/>
      <c r="F12" s="63"/>
    </row>
    <row r="13" spans="1:6" ht="15.75">
      <c r="A13" s="2"/>
      <c r="B13" s="63"/>
      <c r="C13" s="63"/>
      <c r="D13" s="63"/>
      <c r="E13" s="63"/>
      <c r="F13" s="63"/>
    </row>
    <row r="14" spans="1:6" ht="15.75">
      <c r="A14" s="2" t="s">
        <v>190</v>
      </c>
      <c r="B14" s="63"/>
      <c r="C14" s="63"/>
      <c r="D14" s="63"/>
      <c r="E14" s="63"/>
      <c r="F14" s="63" t="s">
        <v>207</v>
      </c>
    </row>
    <row r="15" spans="1:6" ht="15.75">
      <c r="A15" s="2"/>
      <c r="B15" s="63"/>
      <c r="C15" s="63"/>
      <c r="D15" s="63"/>
      <c r="E15" s="63"/>
      <c r="F15" s="63"/>
    </row>
    <row r="16" spans="1:6" ht="15.75">
      <c r="A16" s="2" t="s">
        <v>182</v>
      </c>
      <c r="B16" s="63"/>
      <c r="C16" s="63"/>
      <c r="D16" s="63"/>
      <c r="E16" s="63"/>
      <c r="F16" s="63"/>
    </row>
    <row r="17" spans="1:6" ht="15.75">
      <c r="A17" s="2" t="s">
        <v>164</v>
      </c>
      <c r="B17" s="63"/>
      <c r="C17" s="63"/>
      <c r="D17" s="63"/>
      <c r="E17" s="63"/>
      <c r="F17" s="63"/>
    </row>
    <row r="18" spans="1:6" ht="15.75">
      <c r="A18" s="2"/>
      <c r="B18" s="63"/>
      <c r="C18" s="63"/>
      <c r="D18" s="63"/>
      <c r="E18" s="63"/>
      <c r="F18" s="63"/>
    </row>
    <row r="19" spans="1:6" ht="15.75">
      <c r="A19" s="2" t="s">
        <v>180</v>
      </c>
      <c r="B19" s="63"/>
      <c r="C19" s="63"/>
      <c r="D19" s="63" t="s">
        <v>179</v>
      </c>
      <c r="E19" s="63"/>
      <c r="F19" s="63" t="s">
        <v>191</v>
      </c>
    </row>
    <row r="20" spans="1:6" ht="15.75">
      <c r="A20" s="2" t="s">
        <v>183</v>
      </c>
      <c r="B20" s="63"/>
      <c r="C20" s="63"/>
      <c r="D20" s="63"/>
      <c r="E20" s="63"/>
      <c r="F20" s="63"/>
    </row>
    <row r="21" spans="1:6" ht="15.75">
      <c r="A21" s="2" t="s">
        <v>165</v>
      </c>
      <c r="B21" s="63"/>
      <c r="C21" s="63"/>
      <c r="D21" s="63"/>
      <c r="E21" s="63"/>
      <c r="F21" s="63"/>
    </row>
    <row r="22" spans="1:10" ht="15.75">
      <c r="A22" s="2" t="s">
        <v>210</v>
      </c>
      <c r="B22" s="63"/>
      <c r="C22" s="63"/>
      <c r="D22" s="63"/>
      <c r="E22" s="63"/>
      <c r="F22" s="63"/>
      <c r="J22" t="s">
        <v>102</v>
      </c>
    </row>
    <row r="23" ht="15">
      <c r="B23" t="s">
        <v>102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2017-10-22T23:17:10Z</cp:lastPrinted>
  <dcterms:created xsi:type="dcterms:W3CDTF">2006-09-28T05:33:49Z</dcterms:created>
  <dcterms:modified xsi:type="dcterms:W3CDTF">2017-11-17T04:11:17Z</dcterms:modified>
  <cp:category/>
  <cp:version/>
  <cp:contentType/>
  <cp:contentStatus/>
</cp:coreProperties>
</file>